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040" windowHeight="11640" tabRatio="77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半旬集計" sheetId="13" r:id="rId13"/>
    <sheet name="旬集計" sheetId="14" r:id="rId14"/>
    <sheet name="作図用データ" sheetId="15" r:id="rId15"/>
    <sheet name="年報用" sheetId="16" r:id="rId16"/>
    <sheet name="グラフ" sheetId="17" r:id="rId17"/>
    <sheet name="グラフ最高最低)" sheetId="18" r:id="rId18"/>
    <sheet name="グラフ 降水" sheetId="19" r:id="rId19"/>
    <sheet name="グラフ日照" sheetId="20" r:id="rId20"/>
    <sheet name="Sheet1" sheetId="21" r:id="rId21"/>
  </sheets>
  <definedNames>
    <definedName name="_xlnm.Print_Area" localSheetId="9">'10月'!$B$2:$X$56</definedName>
    <definedName name="_xlnm.Print_Area" localSheetId="10">'11月'!$B$2:$X$56</definedName>
    <definedName name="_xlnm.Print_Area" localSheetId="11">'12月'!$B$2:$X$56</definedName>
    <definedName name="_xlnm.Print_Area" localSheetId="0">'1月'!$B$2:$X$56</definedName>
    <definedName name="_xlnm.Print_Area" localSheetId="1">'2月'!$B$2:$X$56</definedName>
    <definedName name="_xlnm.Print_Area" localSheetId="2">'3月'!$B$2:$X$56</definedName>
    <definedName name="_xlnm.Print_Area" localSheetId="3">'4月'!$B$2:$X$56</definedName>
    <definedName name="_xlnm.Print_Area" localSheetId="4">'5月'!$B$2:$X$56</definedName>
    <definedName name="_xlnm.Print_Area" localSheetId="5">'6月'!$B$2:$X$56</definedName>
    <definedName name="_xlnm.Print_Area" localSheetId="6">'7月'!$B$2:$X$56</definedName>
    <definedName name="_xlnm.Print_Area" localSheetId="7">'8月'!$B$2:$X$56</definedName>
    <definedName name="_xlnm.Print_Area" localSheetId="8">'9月'!$B$2:$X$56</definedName>
    <definedName name="_xlnm.Print_Area" localSheetId="14">'作図用データ'!$C$2:$N$77</definedName>
    <definedName name="_xlnm.Print_Area" localSheetId="15">'年報用'!$C$1:$O$92</definedName>
    <definedName name="_xlnm.Print_Titles" localSheetId="13">'旬集計'!$1:$4</definedName>
    <definedName name="_xlnm.Print_Titles" localSheetId="15">'年報用'!$3:$5</definedName>
    <definedName name="_xlnm.Print_Titles" localSheetId="12">'半旬集計'!$1:$4</definedName>
  </definedNames>
  <calcPr fullCalcOnLoad="1"/>
</workbook>
</file>

<file path=xl/sharedStrings.xml><?xml version="1.0" encoding="utf-8"?>
<sst xmlns="http://schemas.openxmlformats.org/spreadsheetml/2006/main" count="1530" uniqueCount="445">
  <si>
    <t>最低気温</t>
  </si>
  <si>
    <t>最高気温</t>
  </si>
  <si>
    <t>平均気温</t>
  </si>
  <si>
    <t>　降水量</t>
  </si>
  <si>
    <t>降水量本年</t>
  </si>
  <si>
    <t>降水量平年</t>
  </si>
  <si>
    <t>最低気温本年</t>
  </si>
  <si>
    <t>最低気温平年</t>
  </si>
  <si>
    <t>最高気温本年</t>
  </si>
  <si>
    <t>最高気温平年</t>
  </si>
  <si>
    <t>平均気温本年</t>
  </si>
  <si>
    <t>平均気温平年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</si>
  <si>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</si>
  <si>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</si>
  <si>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</si>
  <si>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</si>
  <si>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</si>
  <si>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</si>
  <si>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</si>
  <si>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</si>
  <si>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</si>
  <si>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</si>
  <si>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10月</t>
  </si>
  <si>
    <t>12月</t>
  </si>
  <si>
    <r>
      <t>日照時間</t>
    </r>
    <r>
      <rPr>
        <vertAlign val="superscript"/>
        <sz val="11"/>
        <rFont val="ＭＳ Ｐゴシック"/>
        <family val="3"/>
      </rPr>
      <t>※</t>
    </r>
  </si>
  <si>
    <t>日照時間本年</t>
  </si>
  <si>
    <t>日照時間平年</t>
  </si>
  <si>
    <t>年</t>
  </si>
  <si>
    <t>月</t>
  </si>
  <si>
    <t>月・日</t>
  </si>
  <si>
    <t>平均</t>
  </si>
  <si>
    <t>湿度</t>
  </si>
  <si>
    <t>地温</t>
  </si>
  <si>
    <t>降水量（ｍｍ）</t>
  </si>
  <si>
    <t>日照時間</t>
  </si>
  <si>
    <t>日射</t>
  </si>
  <si>
    <t>風速</t>
  </si>
  <si>
    <t>気温</t>
  </si>
  <si>
    <t>温度</t>
  </si>
  <si>
    <t>時間･分</t>
  </si>
  <si>
    <t>最高</t>
  </si>
  <si>
    <t>最低</t>
  </si>
  <si>
    <t>日雨量</t>
  </si>
  <si>
    <t>時最高雨</t>
  </si>
  <si>
    <t>（時間）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</si>
  <si>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</si>
  <si>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最大</t>
  </si>
  <si>
    <t>風向</t>
  </si>
  <si>
    <t>１半旬</t>
  </si>
  <si>
    <t>計</t>
  </si>
  <si>
    <t>２半旬</t>
  </si>
  <si>
    <t>上旬</t>
  </si>
  <si>
    <t>３半旬</t>
  </si>
  <si>
    <t>４半旬</t>
  </si>
  <si>
    <t>中旬</t>
  </si>
  <si>
    <t>５半旬</t>
  </si>
  <si>
    <t>６半旬</t>
  </si>
  <si>
    <t>下旬</t>
  </si>
  <si>
    <t>月平均</t>
  </si>
  <si>
    <t>時間･分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</si>
  <si>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</si>
  <si>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最大</t>
  </si>
  <si>
    <t>月</t>
  </si>
  <si>
    <t>半旬</t>
  </si>
  <si>
    <t>※黄色は旬毎の積算、その他は平均値</t>
  </si>
  <si>
    <t>上旬</t>
  </si>
  <si>
    <t>中旬</t>
  </si>
  <si>
    <t>下旬</t>
  </si>
  <si>
    <t>月</t>
  </si>
  <si>
    <t>旬</t>
  </si>
  <si>
    <t>　1月 集計</t>
  </si>
  <si>
    <t>　2月 集計</t>
  </si>
  <si>
    <t>　3月 集計</t>
  </si>
  <si>
    <t>　4月 集計</t>
  </si>
  <si>
    <t>　5月 集計</t>
  </si>
  <si>
    <t>　6月 集計</t>
  </si>
  <si>
    <t>　7月 集計</t>
  </si>
  <si>
    <t>　8月 集計</t>
  </si>
  <si>
    <t>　9月 集計</t>
  </si>
  <si>
    <t>　10月 集計</t>
  </si>
  <si>
    <t>　11月 集計</t>
  </si>
  <si>
    <t>　12月 集計</t>
  </si>
  <si>
    <t>年集計</t>
  </si>
  <si>
    <t>旬</t>
  </si>
  <si>
    <t>上旬</t>
  </si>
  <si>
    <r>
      <t>日照時間</t>
    </r>
    <r>
      <rPr>
        <vertAlign val="superscript"/>
        <sz val="11"/>
        <rFont val="ＭＳ Ｐゴシック"/>
        <family val="3"/>
      </rPr>
      <t>※</t>
    </r>
  </si>
  <si>
    <r>
      <t>　降水量</t>
    </r>
    <r>
      <rPr>
        <vertAlign val="superscript"/>
        <sz val="11"/>
        <rFont val="ＭＳ Ｐゴシック"/>
        <family val="3"/>
      </rPr>
      <t>※</t>
    </r>
  </si>
  <si>
    <t>和歌山県果樹試験場</t>
  </si>
  <si>
    <t>※</t>
  </si>
  <si>
    <t>日照時間と降水量は合計値を表示している。</t>
  </si>
  <si>
    <t>平年値は1981年～2010年の平均を表示している。</t>
  </si>
  <si>
    <t xml:space="preserve">  項　　目</t>
  </si>
  <si>
    <t>7</t>
  </si>
  <si>
    <t>8</t>
  </si>
  <si>
    <t>9</t>
  </si>
  <si>
    <t>10</t>
  </si>
  <si>
    <t>11</t>
  </si>
  <si>
    <t>12</t>
  </si>
  <si>
    <t>平成</t>
  </si>
  <si>
    <t>２９</t>
  </si>
  <si>
    <t>　　　平成29年の半旬別気象表　　　　（観測地：和歌山県有田郡有田川町奥751-1）　　　　</t>
  </si>
  <si>
    <t>ＮＷ</t>
  </si>
  <si>
    <t>ＷＮＷ</t>
  </si>
  <si>
    <t>ＮＷ</t>
  </si>
  <si>
    <t>ＷＮＷ</t>
  </si>
  <si>
    <t>Ｎ</t>
  </si>
  <si>
    <t>ＮＥ</t>
  </si>
  <si>
    <t>ＮＷ</t>
  </si>
  <si>
    <t>Ｎ</t>
  </si>
  <si>
    <t>ＷＮＷ</t>
  </si>
  <si>
    <t>ＮＷ</t>
  </si>
  <si>
    <t>ＮＷ</t>
  </si>
  <si>
    <t>ＮＷ</t>
  </si>
  <si>
    <t>ＮＷ</t>
  </si>
  <si>
    <t>6,8,22,23,24:00</t>
  </si>
  <si>
    <t>ＷＮＷ</t>
  </si>
  <si>
    <t>4:00,10:00</t>
  </si>
  <si>
    <t>Ｎ</t>
  </si>
  <si>
    <t>ＮＷ</t>
  </si>
  <si>
    <t>5:00,6:00</t>
  </si>
  <si>
    <t>ＮＷ</t>
  </si>
  <si>
    <t>15:00,16:00</t>
  </si>
  <si>
    <t>ＮＷ</t>
  </si>
  <si>
    <t>ＮＷ</t>
  </si>
  <si>
    <t>ＮＷ</t>
  </si>
  <si>
    <t>ＮＮＷ</t>
  </si>
  <si>
    <t>12:00,13:00</t>
  </si>
  <si>
    <t>ＮＷ</t>
  </si>
  <si>
    <t>ＮＷ</t>
  </si>
  <si>
    <t>24:00</t>
  </si>
  <si>
    <t>ＮＷ</t>
  </si>
  <si>
    <t>Ｎ</t>
  </si>
  <si>
    <t>ＮＷ</t>
  </si>
  <si>
    <t>ＮＮＷ</t>
  </si>
  <si>
    <t>ＮＷ</t>
  </si>
  <si>
    <t>ＮＷ</t>
  </si>
  <si>
    <t>ＮＷ</t>
  </si>
  <si>
    <t>ＮＷ</t>
  </si>
  <si>
    <t>8,9,11,12:00</t>
  </si>
  <si>
    <t>ＮＷ</t>
  </si>
  <si>
    <t>ＮＷ</t>
  </si>
  <si>
    <t>ＮＷ</t>
  </si>
  <si>
    <t>ＮＮＷ</t>
  </si>
  <si>
    <t>ＮＷ</t>
  </si>
  <si>
    <t>ＮＷ</t>
  </si>
  <si>
    <t>8:00,9:00</t>
  </si>
  <si>
    <t>ＷＮＷ</t>
  </si>
  <si>
    <t>ＮＷ</t>
  </si>
  <si>
    <t>ＮＮＷ</t>
  </si>
  <si>
    <t>ＮＷ</t>
  </si>
  <si>
    <t>21:00,22:00</t>
  </si>
  <si>
    <t>Ｅ</t>
  </si>
  <si>
    <t>ＮＷ</t>
  </si>
  <si>
    <t>ＮＮＷ</t>
  </si>
  <si>
    <t>ＮＷ</t>
  </si>
  <si>
    <t>ＮＮＷ</t>
  </si>
  <si>
    <t>ＮＷ</t>
  </si>
  <si>
    <t>ＳＥ</t>
  </si>
  <si>
    <t>ＮＷ</t>
  </si>
  <si>
    <t>ＮＮＷ</t>
  </si>
  <si>
    <t>ＷＮＷ</t>
  </si>
  <si>
    <t>6:00,7:00</t>
  </si>
  <si>
    <t>ＷＮＷ</t>
  </si>
  <si>
    <t>ＮＷ</t>
  </si>
  <si>
    <t>ＮＷ</t>
  </si>
  <si>
    <t>ＮＷ</t>
  </si>
  <si>
    <t>Ｎ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</si>
  <si>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</si>
  <si>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14:00,16:00</t>
  </si>
  <si>
    <t>ＳＥ</t>
  </si>
  <si>
    <t>ＮＮＥ</t>
  </si>
  <si>
    <t>ＮＮＷ</t>
  </si>
  <si>
    <t>ＮＷ</t>
  </si>
  <si>
    <t>ＮＷ</t>
  </si>
  <si>
    <t>ＷＮＷ</t>
  </si>
  <si>
    <t>ＮＷ</t>
  </si>
  <si>
    <t>ＮＷ</t>
  </si>
  <si>
    <t>ＮＷ</t>
  </si>
  <si>
    <t>ＮＷ</t>
  </si>
  <si>
    <t>Ｗ</t>
  </si>
  <si>
    <t>17,18,20:00</t>
  </si>
  <si>
    <t>ＮＮＷ</t>
  </si>
  <si>
    <t>ＮＮＷ</t>
  </si>
  <si>
    <t>ＮＷ</t>
  </si>
  <si>
    <t>4:00,5:00</t>
  </si>
  <si>
    <t>ＮＷ</t>
  </si>
  <si>
    <t>15:00,16:00</t>
  </si>
  <si>
    <t>ＥＮＥ</t>
  </si>
  <si>
    <t>1:00,3:00,6:00</t>
  </si>
  <si>
    <t>ＮＷ</t>
  </si>
  <si>
    <t>ＮＷ</t>
  </si>
  <si>
    <t>月</t>
  </si>
  <si>
    <t>5</t>
  </si>
  <si>
    <t>6</t>
  </si>
  <si>
    <t>ＮＷ</t>
  </si>
  <si>
    <t>ＷＮＷ</t>
  </si>
  <si>
    <t>22,23,24:00</t>
  </si>
  <si>
    <t>ＳＥ</t>
  </si>
  <si>
    <t>4:00,5:00</t>
  </si>
  <si>
    <t>Ｎ</t>
  </si>
  <si>
    <t>ＮＷ</t>
  </si>
  <si>
    <t>16,17,19,23,24:00</t>
  </si>
  <si>
    <t>ＮＮＥ</t>
  </si>
  <si>
    <t>ＮＷ</t>
  </si>
  <si>
    <t>ＮＮＷ</t>
  </si>
  <si>
    <t>ＮＷ</t>
  </si>
  <si>
    <t>ＥＮＥ</t>
  </si>
  <si>
    <t>ＮＷ</t>
  </si>
  <si>
    <t>Ｎ</t>
  </si>
  <si>
    <t>ＮＷ</t>
  </si>
  <si>
    <t>ＮＷ</t>
  </si>
  <si>
    <t>ＮＷ</t>
  </si>
  <si>
    <r>
      <t>（MJ/m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</si>
  <si>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ＷＮＷ</t>
  </si>
  <si>
    <t>ＮＮＷ</t>
  </si>
  <si>
    <t>ＮＷ</t>
  </si>
  <si>
    <t>ＥＳＥ</t>
  </si>
  <si>
    <t>ＷＮＷ</t>
  </si>
  <si>
    <t>ＥＮＥ</t>
  </si>
  <si>
    <t>1:00,5:00</t>
  </si>
  <si>
    <t>ＮＥ</t>
  </si>
  <si>
    <t>Ｗ</t>
  </si>
  <si>
    <t>ＮＷ</t>
  </si>
  <si>
    <t>ＳＥ</t>
  </si>
  <si>
    <t>ＮＷ</t>
  </si>
  <si>
    <t>ＳＥ</t>
  </si>
  <si>
    <t>ＳＳＥ</t>
  </si>
  <si>
    <t>Ｅ</t>
  </si>
  <si>
    <t>ＮＷ</t>
  </si>
  <si>
    <t>Ｎ</t>
  </si>
  <si>
    <t>Ｗ</t>
  </si>
  <si>
    <t>5,19,20:00</t>
  </si>
  <si>
    <t>23,24:00</t>
  </si>
  <si>
    <t>ＮＷ</t>
  </si>
  <si>
    <t>ＮＷ</t>
  </si>
  <si>
    <t>ＥＮＥ</t>
  </si>
  <si>
    <t>ＮＷ</t>
  </si>
  <si>
    <t>ＮＷ</t>
  </si>
  <si>
    <t>ＮＮＷ</t>
  </si>
  <si>
    <t>ＮＷ</t>
  </si>
  <si>
    <t>ＮＷ</t>
  </si>
  <si>
    <t>ＮＷ</t>
  </si>
  <si>
    <t>ＷＮＷ</t>
  </si>
  <si>
    <t>ＮＮＷ</t>
  </si>
  <si>
    <t>ＮＮＷ</t>
  </si>
  <si>
    <t>ＮＷ</t>
  </si>
  <si>
    <t>ＮＥ</t>
  </si>
  <si>
    <t>ＮＷ</t>
  </si>
  <si>
    <t>ＮＷ</t>
  </si>
  <si>
    <t>ＳＥ</t>
  </si>
  <si>
    <t>ＮＷ</t>
  </si>
  <si>
    <t>ＮＷ</t>
  </si>
  <si>
    <t>ＮＮＷ</t>
  </si>
  <si>
    <t>ＮＷ</t>
  </si>
  <si>
    <t>ＮＷ</t>
  </si>
  <si>
    <t>17:00,19:00</t>
  </si>
  <si>
    <t>ＥＳＥ</t>
  </si>
  <si>
    <t>5,6,11:00</t>
  </si>
  <si>
    <t>ＮＮＷ</t>
  </si>
  <si>
    <t>ＮＷ</t>
  </si>
  <si>
    <t>ＮＮＷ</t>
  </si>
  <si>
    <t>ＮＷ</t>
  </si>
  <si>
    <t>ＮＷ</t>
  </si>
  <si>
    <t>ＮＷ</t>
  </si>
  <si>
    <t>ＮＷ</t>
  </si>
  <si>
    <t>ＮＮＷ</t>
  </si>
  <si>
    <t>ＮＷ</t>
  </si>
  <si>
    <t>ＳＥ</t>
  </si>
  <si>
    <t>ＳＥ</t>
  </si>
  <si>
    <t>Ｅ</t>
  </si>
  <si>
    <t>ＮＷ</t>
  </si>
  <si>
    <t>ＮＮＷ</t>
  </si>
  <si>
    <t>Ｗ</t>
  </si>
  <si>
    <t>2:00,24:00</t>
  </si>
  <si>
    <t>ＮＷ</t>
  </si>
  <si>
    <t>6:00,8:00</t>
  </si>
  <si>
    <t>ＮＷ</t>
  </si>
  <si>
    <t>5:00,12:00</t>
  </si>
  <si>
    <t>ＮＷ</t>
  </si>
  <si>
    <t>9:00,10:00</t>
  </si>
  <si>
    <t>ＮＷ</t>
  </si>
  <si>
    <t>ＮＷ</t>
  </si>
  <si>
    <t>ＷＳＷ</t>
  </si>
  <si>
    <t>ＮＷ</t>
  </si>
  <si>
    <t>ＷＮＷ</t>
  </si>
  <si>
    <t>ＮＷ</t>
  </si>
  <si>
    <t>ＮＷ</t>
  </si>
  <si>
    <t>ＮＮＷ</t>
  </si>
  <si>
    <t>ＳＥ</t>
  </si>
  <si>
    <t>ＮＷ</t>
  </si>
  <si>
    <t>ＳＥ</t>
  </si>
  <si>
    <t>ＮＷ</t>
  </si>
  <si>
    <t>ＷＮＷ</t>
  </si>
  <si>
    <t>ＮＷ</t>
  </si>
  <si>
    <t>ＮＷ</t>
  </si>
  <si>
    <t>ＮＷ</t>
  </si>
  <si>
    <t>ＮＷ</t>
  </si>
  <si>
    <t>ＥＮＥ</t>
  </si>
  <si>
    <t>ＥＮＥ</t>
  </si>
  <si>
    <t>Ｗ</t>
  </si>
  <si>
    <t>ＮＷ</t>
  </si>
  <si>
    <t>ＷＮＷ</t>
  </si>
  <si>
    <t>ＮＷ</t>
  </si>
  <si>
    <t>ＮＷ</t>
  </si>
  <si>
    <t>ＷＮＷ</t>
  </si>
  <si>
    <t>ＮＷ</t>
  </si>
  <si>
    <t>Ｅ</t>
  </si>
  <si>
    <t>ＷＮＷ</t>
  </si>
  <si>
    <t>ＷＮＷ</t>
  </si>
  <si>
    <t>ＮＮＷ</t>
  </si>
  <si>
    <t>ＮＷ</t>
  </si>
  <si>
    <t>ＷＮＷ</t>
  </si>
  <si>
    <t>Ｎ</t>
  </si>
  <si>
    <t>ＮＷ</t>
  </si>
  <si>
    <t>6:00,19:00</t>
  </si>
  <si>
    <t>ＥＮＥ</t>
  </si>
  <si>
    <t>ＮＷ</t>
  </si>
  <si>
    <t>ＮＷ</t>
  </si>
  <si>
    <t>ＷＮＷ</t>
  </si>
  <si>
    <t>ＮＷ</t>
  </si>
  <si>
    <t>ＮＷ</t>
  </si>
  <si>
    <t>ＮＷ</t>
  </si>
  <si>
    <t>ＷＮＷ</t>
  </si>
  <si>
    <t>ＮＷ</t>
  </si>
  <si>
    <t>ＮＮＥ</t>
  </si>
  <si>
    <t>ＮＷ</t>
  </si>
  <si>
    <t>ＷＮＷ</t>
  </si>
  <si>
    <t>ＮＷ</t>
  </si>
  <si>
    <t>ＮＷ</t>
  </si>
  <si>
    <t>ＮＮＷ</t>
  </si>
  <si>
    <t>ＮＮＷ</t>
  </si>
  <si>
    <t>ＮＷ</t>
  </si>
  <si>
    <t>ＷＮＷ</t>
  </si>
  <si>
    <t>Ｅ</t>
  </si>
  <si>
    <t>ＮＷ</t>
  </si>
  <si>
    <t>ＷＮＷ</t>
  </si>
  <si>
    <t>ＮＮＷ</t>
  </si>
  <si>
    <t>ＮＷ</t>
  </si>
  <si>
    <t>ＷＮＷ</t>
  </si>
  <si>
    <t>ＮＮＷ</t>
  </si>
  <si>
    <t>ＮＷ</t>
  </si>
  <si>
    <t>ＮＷ</t>
  </si>
  <si>
    <t>Ｎ</t>
  </si>
  <si>
    <t>ＮＥ</t>
  </si>
  <si>
    <t>16:00,17:00</t>
  </si>
  <si>
    <t>ＷＮＷ</t>
  </si>
  <si>
    <t>ＳＥ</t>
  </si>
  <si>
    <t>ＮＷ</t>
  </si>
  <si>
    <t>ＮＷ</t>
  </si>
  <si>
    <t>ＳＥ</t>
  </si>
  <si>
    <t>ＮＷ</t>
  </si>
  <si>
    <t>13:00,16:00</t>
  </si>
  <si>
    <t>ＥＳＥ</t>
  </si>
  <si>
    <t>ＮＷ</t>
  </si>
  <si>
    <t>ＷＮＷ</t>
  </si>
  <si>
    <t>ＷＮＷ</t>
  </si>
  <si>
    <t>ＮＷ</t>
  </si>
  <si>
    <t>ＥＳＥ</t>
  </si>
  <si>
    <t>ＥＮＥ</t>
  </si>
  <si>
    <t>ＮＷ</t>
  </si>
  <si>
    <t>Ｎ</t>
  </si>
  <si>
    <t>ＥＳＥ</t>
  </si>
  <si>
    <t>ＥＳＥ</t>
  </si>
  <si>
    <t>ＥＮＥ</t>
  </si>
  <si>
    <t>ＥＮＥ</t>
  </si>
  <si>
    <t>ＮＮＷ</t>
  </si>
  <si>
    <t>ＷＮＷ</t>
  </si>
  <si>
    <t>4:00,7:00</t>
  </si>
  <si>
    <t>ＮＷ</t>
  </si>
  <si>
    <t>ＷＮＷ</t>
  </si>
  <si>
    <t>ＮＷ</t>
  </si>
  <si>
    <t>ＮＷ</t>
  </si>
  <si>
    <t>ＮＷ</t>
  </si>
  <si>
    <t>ＷＮＷ</t>
  </si>
  <si>
    <t>15:00,17:00</t>
  </si>
  <si>
    <t>ＮＷ</t>
  </si>
  <si>
    <t>ＮＮＥ</t>
  </si>
  <si>
    <t>ＳＳＷ</t>
  </si>
  <si>
    <t>Ｎ</t>
  </si>
  <si>
    <t>ＮＥ</t>
  </si>
  <si>
    <t>ＮＥ</t>
  </si>
  <si>
    <t>ＥＮＥ</t>
  </si>
  <si>
    <t>ＳＥ</t>
  </si>
  <si>
    <t>ＮＮＷ</t>
  </si>
  <si>
    <t>Ｎ</t>
  </si>
  <si>
    <t>Ｎ</t>
  </si>
  <si>
    <t>ＥＮＥ</t>
  </si>
  <si>
    <t>ＮＷ</t>
  </si>
  <si>
    <t>Ｗ</t>
  </si>
  <si>
    <t>ＮＷ</t>
  </si>
  <si>
    <t>ＮＮＷ</t>
  </si>
  <si>
    <t>ＮＮＷ</t>
  </si>
  <si>
    <t>ＮＮＷ</t>
  </si>
  <si>
    <t>ＷＮＷ</t>
  </si>
  <si>
    <t>ＮＥ</t>
  </si>
  <si>
    <t>ＷＮＷ</t>
  </si>
  <si>
    <t>ＮＷ</t>
  </si>
  <si>
    <t>9:00,12:00</t>
  </si>
  <si>
    <t>ＥＳＥ</t>
  </si>
  <si>
    <t>ＮＮＥ</t>
  </si>
  <si>
    <t>ＮＷ</t>
  </si>
  <si>
    <t>ＥＮＥ</t>
  </si>
  <si>
    <t>ＥＮＥ</t>
  </si>
  <si>
    <t>ＷＮＷ</t>
  </si>
  <si>
    <t>ＮＷ</t>
  </si>
  <si>
    <t>Ｅ</t>
  </si>
  <si>
    <t>ＮＮＥ</t>
  </si>
  <si>
    <t>ＮＷ</t>
  </si>
  <si>
    <t>ＮＷ</t>
  </si>
  <si>
    <t>ＮＷ</t>
  </si>
  <si>
    <t>ＮＮＷ</t>
  </si>
  <si>
    <t>ＥＳＥ</t>
  </si>
  <si>
    <t>ＮＷ</t>
  </si>
  <si>
    <t>ＮＷ</t>
  </si>
  <si>
    <t>15:00,16:00</t>
  </si>
  <si>
    <t>ＳＥ</t>
  </si>
  <si>
    <t>ＮＮＷ</t>
  </si>
  <si>
    <t>ＮＷ</t>
  </si>
  <si>
    <t>Ｅ</t>
  </si>
  <si>
    <t>ＮＥ</t>
  </si>
  <si>
    <t>Ｅ</t>
  </si>
  <si>
    <t>ＷＮＷ</t>
  </si>
  <si>
    <t>ＳＥ</t>
  </si>
  <si>
    <t>ＮＷ</t>
  </si>
  <si>
    <t>ＮＷ</t>
  </si>
  <si>
    <t>ＮＷ</t>
  </si>
  <si>
    <t>ＷＮＷ</t>
  </si>
  <si>
    <t>ＮＷ</t>
  </si>
  <si>
    <t>Ｅ</t>
  </si>
  <si>
    <t>ＮＷ</t>
  </si>
  <si>
    <t>ＮＷ</t>
  </si>
  <si>
    <t>ＮＷ</t>
  </si>
  <si>
    <t>ＮＷ</t>
  </si>
  <si>
    <t>ＮＷ</t>
  </si>
  <si>
    <t>ＷＮＷ</t>
  </si>
  <si>
    <t>ＮＮＷ</t>
  </si>
  <si>
    <t>ＮＷ</t>
  </si>
  <si>
    <t>ＮＷ</t>
  </si>
  <si>
    <t>ＮＷ</t>
  </si>
  <si>
    <t>ＮＷ</t>
  </si>
  <si>
    <t>ＥＳＥ</t>
  </si>
  <si>
    <t>ＮＷ</t>
  </si>
  <si>
    <t>ＮＷ</t>
  </si>
  <si>
    <t>ＮＷ</t>
  </si>
  <si>
    <t>ＮＷ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</si>
</sst>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.0_);[Red]\(#,##0.0\)"/>
    <numFmt numFmtId="180" formatCode="0.0"/>
    <numFmt numFmtId="181" formatCode="0.0;_찀"/>
    <numFmt numFmtId="182" formatCode="0.0_ ;[Red]\-0.0\ "/>
    <numFmt numFmtId="183" formatCode="h:mm;@"/>
    <numFmt numFmtId="184" formatCode="0.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6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/>
    </xf>
    <xf numFmtId="181" fontId="0" fillId="0" borderId="12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49" fontId="9" fillId="0" borderId="0" xfId="70" applyNumberFormat="1" applyFont="1" applyAlignment="1">
      <alignment horizontal="left"/>
      <protection/>
    </xf>
    <xf numFmtId="0" fontId="9" fillId="0" borderId="0" xfId="70" applyFont="1">
      <alignment/>
      <protection/>
    </xf>
    <xf numFmtId="49" fontId="9" fillId="0" borderId="0" xfId="70" applyNumberFormat="1" applyFont="1" applyAlignment="1">
      <alignment horizontal="right"/>
      <protection/>
    </xf>
    <xf numFmtId="0" fontId="10" fillId="0" borderId="0" xfId="70" applyFont="1">
      <alignment/>
      <protection/>
    </xf>
    <xf numFmtId="49" fontId="10" fillId="0" borderId="0" xfId="70" applyNumberFormat="1" applyFont="1">
      <alignment/>
      <protection/>
    </xf>
    <xf numFmtId="0" fontId="10" fillId="0" borderId="11" xfId="70" applyFont="1" applyBorder="1" applyAlignment="1">
      <alignment horizontal="center"/>
      <protection/>
    </xf>
    <xf numFmtId="0" fontId="10" fillId="0" borderId="14" xfId="70" applyFont="1" applyBorder="1" applyAlignment="1">
      <alignment horizontal="center"/>
      <protection/>
    </xf>
    <xf numFmtId="0" fontId="10" fillId="0" borderId="10" xfId="70" applyFont="1" applyBorder="1" applyAlignment="1">
      <alignment horizontal="center"/>
      <protection/>
    </xf>
    <xf numFmtId="0" fontId="10" fillId="0" borderId="12" xfId="70" applyFont="1" applyBorder="1" applyAlignment="1">
      <alignment horizontal="center"/>
      <protection/>
    </xf>
    <xf numFmtId="0" fontId="10" fillId="0" borderId="15" xfId="70" applyFont="1" applyBorder="1" applyAlignment="1">
      <alignment horizontal="center"/>
      <protection/>
    </xf>
    <xf numFmtId="0" fontId="10" fillId="0" borderId="14" xfId="70" applyFont="1" applyBorder="1">
      <alignment/>
      <protection/>
    </xf>
    <xf numFmtId="0" fontId="10" fillId="0" borderId="16" xfId="70" applyFont="1" applyBorder="1">
      <alignment/>
      <protection/>
    </xf>
    <xf numFmtId="176" fontId="10" fillId="0" borderId="11" xfId="70" applyNumberFormat="1" applyFont="1" applyBorder="1">
      <alignment/>
      <protection/>
    </xf>
    <xf numFmtId="183" fontId="10" fillId="0" borderId="13" xfId="70" applyNumberFormat="1" applyFont="1" applyBorder="1">
      <alignment/>
      <protection/>
    </xf>
    <xf numFmtId="20" fontId="10" fillId="0" borderId="13" xfId="70" applyNumberFormat="1" applyFont="1" applyBorder="1">
      <alignment/>
      <protection/>
    </xf>
    <xf numFmtId="184" fontId="10" fillId="0" borderId="11" xfId="70" applyNumberFormat="1" applyFont="1" applyBorder="1">
      <alignment/>
      <protection/>
    </xf>
    <xf numFmtId="0" fontId="10" fillId="0" borderId="11" xfId="70" applyFont="1" applyBorder="1" applyAlignment="1">
      <alignment horizontal="right"/>
      <protection/>
    </xf>
    <xf numFmtId="0" fontId="10" fillId="0" borderId="17" xfId="70" applyFont="1" applyBorder="1">
      <alignment/>
      <protection/>
    </xf>
    <xf numFmtId="0" fontId="10" fillId="0" borderId="18" xfId="70" applyFont="1" applyBorder="1">
      <alignment/>
      <protection/>
    </xf>
    <xf numFmtId="176" fontId="10" fillId="0" borderId="13" xfId="70" applyNumberFormat="1" applyFont="1" applyBorder="1">
      <alignment/>
      <protection/>
    </xf>
    <xf numFmtId="184" fontId="10" fillId="0" borderId="13" xfId="70" applyNumberFormat="1" applyFont="1" applyBorder="1">
      <alignment/>
      <protection/>
    </xf>
    <xf numFmtId="0" fontId="10" fillId="0" borderId="13" xfId="70" applyFont="1" applyBorder="1" applyAlignment="1">
      <alignment horizontal="right"/>
      <protection/>
    </xf>
    <xf numFmtId="0" fontId="10" fillId="0" borderId="16" xfId="70" applyFont="1" applyBorder="1" applyAlignment="1">
      <alignment horizontal="center"/>
      <protection/>
    </xf>
    <xf numFmtId="0" fontId="10" fillId="0" borderId="11" xfId="70" applyFont="1" applyBorder="1">
      <alignment/>
      <protection/>
    </xf>
    <xf numFmtId="20" fontId="10" fillId="0" borderId="11" xfId="70" applyNumberFormat="1" applyFont="1" applyBorder="1">
      <alignment/>
      <protection/>
    </xf>
    <xf numFmtId="0" fontId="12" fillId="33" borderId="19" xfId="70" applyFont="1" applyFill="1" applyBorder="1" applyAlignment="1">
      <alignment horizontal="center"/>
      <protection/>
    </xf>
    <xf numFmtId="176" fontId="12" fillId="33" borderId="10" xfId="70" applyNumberFormat="1" applyFont="1" applyFill="1" applyBorder="1">
      <alignment/>
      <protection/>
    </xf>
    <xf numFmtId="0" fontId="12" fillId="0" borderId="10" xfId="70" applyFont="1" applyFill="1" applyBorder="1">
      <alignment/>
      <protection/>
    </xf>
    <xf numFmtId="20" fontId="12" fillId="0" borderId="10" xfId="70" applyNumberFormat="1" applyFont="1" applyFill="1" applyBorder="1">
      <alignment/>
      <protection/>
    </xf>
    <xf numFmtId="176" fontId="12" fillId="0" borderId="10" xfId="70" applyNumberFormat="1" applyFont="1" applyFill="1" applyBorder="1">
      <alignment/>
      <protection/>
    </xf>
    <xf numFmtId="184" fontId="12" fillId="33" borderId="10" xfId="70" applyNumberFormat="1" applyFont="1" applyFill="1" applyBorder="1">
      <alignment/>
      <protection/>
    </xf>
    <xf numFmtId="0" fontId="12" fillId="0" borderId="10" xfId="70" applyFont="1" applyFill="1" applyBorder="1" applyAlignment="1">
      <alignment horizontal="right"/>
      <protection/>
    </xf>
    <xf numFmtId="20" fontId="10" fillId="0" borderId="13" xfId="70" applyNumberFormat="1" applyFont="1" applyBorder="1" applyAlignment="1">
      <alignment horizontal="right"/>
      <protection/>
    </xf>
    <xf numFmtId="20" fontId="13" fillId="0" borderId="13" xfId="70" applyNumberFormat="1" applyFont="1" applyBorder="1" applyAlignment="1">
      <alignment horizontal="right" wrapText="1"/>
      <protection/>
    </xf>
    <xf numFmtId="20" fontId="14" fillId="0" borderId="13" xfId="70" applyNumberFormat="1" applyFont="1" applyBorder="1" applyAlignment="1">
      <alignment horizontal="right" wrapText="1"/>
      <protection/>
    </xf>
    <xf numFmtId="20" fontId="16" fillId="0" borderId="13" xfId="70" applyNumberFormat="1" applyFont="1" applyBorder="1">
      <alignment/>
      <protection/>
    </xf>
    <xf numFmtId="20" fontId="16" fillId="0" borderId="13" xfId="70" applyNumberFormat="1" applyFont="1" applyBorder="1" applyAlignment="1">
      <alignment wrapText="1"/>
      <protection/>
    </xf>
    <xf numFmtId="20" fontId="15" fillId="0" borderId="13" xfId="70" applyNumberFormat="1" applyFont="1" applyBorder="1">
      <alignment/>
      <protection/>
    </xf>
    <xf numFmtId="0" fontId="10" fillId="0" borderId="14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0" fontId="10" fillId="0" borderId="15" xfId="70" applyFont="1" applyBorder="1" applyAlignment="1">
      <alignment vertical="center"/>
      <protection/>
    </xf>
    <xf numFmtId="0" fontId="10" fillId="0" borderId="19" xfId="70" applyFont="1" applyBorder="1" applyAlignment="1">
      <alignment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0" fillId="34" borderId="14" xfId="70" applyFont="1" applyFill="1" applyBorder="1" applyAlignment="1">
      <alignment horizontal="center"/>
      <protection/>
    </xf>
    <xf numFmtId="0" fontId="10" fillId="34" borderId="11" xfId="70" applyFont="1" applyFill="1" applyBorder="1" applyAlignment="1">
      <alignment horizontal="center"/>
      <protection/>
    </xf>
    <xf numFmtId="0" fontId="10" fillId="34" borderId="12" xfId="70" applyFont="1" applyFill="1" applyBorder="1" applyAlignment="1">
      <alignment horizontal="center"/>
      <protection/>
    </xf>
    <xf numFmtId="0" fontId="10" fillId="34" borderId="15" xfId="70" applyFont="1" applyFill="1" applyBorder="1" applyAlignment="1">
      <alignment horizontal="center"/>
      <protection/>
    </xf>
    <xf numFmtId="0" fontId="10" fillId="34" borderId="10" xfId="70" applyFont="1" applyFill="1" applyBorder="1" applyAlignment="1">
      <alignment horizontal="center"/>
      <protection/>
    </xf>
    <xf numFmtId="176" fontId="10" fillId="34" borderId="11" xfId="70" applyNumberFormat="1" applyFont="1" applyFill="1" applyBorder="1">
      <alignment/>
      <protection/>
    </xf>
    <xf numFmtId="20" fontId="10" fillId="34" borderId="11" xfId="70" applyNumberFormat="1" applyFont="1" applyFill="1" applyBorder="1">
      <alignment/>
      <protection/>
    </xf>
    <xf numFmtId="184" fontId="10" fillId="34" borderId="11" xfId="70" applyNumberFormat="1" applyFont="1" applyFill="1" applyBorder="1">
      <alignment/>
      <protection/>
    </xf>
    <xf numFmtId="176" fontId="10" fillId="0" borderId="11" xfId="70" applyNumberFormat="1" applyFont="1" applyFill="1" applyBorder="1">
      <alignment/>
      <protection/>
    </xf>
    <xf numFmtId="20" fontId="10" fillId="0" borderId="11" xfId="70" applyNumberFormat="1" applyFont="1" applyFill="1" applyBorder="1">
      <alignment/>
      <protection/>
    </xf>
    <xf numFmtId="176" fontId="10" fillId="0" borderId="12" xfId="70" applyNumberFormat="1" applyFont="1" applyFill="1" applyBorder="1">
      <alignment/>
      <protection/>
    </xf>
    <xf numFmtId="0" fontId="10" fillId="0" borderId="11" xfId="70" applyFont="1" applyFill="1" applyBorder="1" applyAlignment="1">
      <alignment horizontal="right"/>
      <protection/>
    </xf>
    <xf numFmtId="0" fontId="10" fillId="0" borderId="20" xfId="70" applyFont="1" applyBorder="1" applyAlignment="1">
      <alignment/>
      <protection/>
    </xf>
    <xf numFmtId="0" fontId="10" fillId="0" borderId="21" xfId="70" applyFont="1" applyBorder="1" applyAlignment="1">
      <alignment/>
      <protection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6" fillId="0" borderId="17" xfId="0" applyFont="1" applyBorder="1" applyAlignment="1">
      <alignment/>
    </xf>
    <xf numFmtId="0" fontId="56" fillId="0" borderId="15" xfId="0" applyFont="1" applyBorder="1" applyAlignment="1">
      <alignment/>
    </xf>
    <xf numFmtId="178" fontId="0" fillId="0" borderId="11" xfId="0" applyNumberFormat="1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57" fillId="0" borderId="17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22" xfId="0" applyBorder="1" applyAlignment="1">
      <alignment/>
    </xf>
    <xf numFmtId="0" fontId="58" fillId="0" borderId="22" xfId="0" applyFont="1" applyBorder="1" applyAlignment="1">
      <alignment/>
    </xf>
    <xf numFmtId="0" fontId="0" fillId="0" borderId="20" xfId="0" applyBorder="1" applyAlignment="1">
      <alignment/>
    </xf>
    <xf numFmtId="176" fontId="18" fillId="0" borderId="12" xfId="0" applyNumberFormat="1" applyFont="1" applyBorder="1" applyAlignment="1">
      <alignment/>
    </xf>
    <xf numFmtId="176" fontId="19" fillId="0" borderId="12" xfId="70" applyNumberFormat="1" applyFont="1" applyFill="1" applyBorder="1">
      <alignment/>
      <protection/>
    </xf>
    <xf numFmtId="177" fontId="19" fillId="0" borderId="12" xfId="70" applyNumberFormat="1" applyFont="1" applyFill="1" applyBorder="1">
      <alignment/>
      <protection/>
    </xf>
    <xf numFmtId="178" fontId="18" fillId="0" borderId="12" xfId="0" applyNumberFormat="1" applyFont="1" applyBorder="1" applyAlignment="1" applyProtection="1">
      <alignment/>
      <protection/>
    </xf>
    <xf numFmtId="176" fontId="10" fillId="34" borderId="12" xfId="70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vertical="top"/>
    </xf>
    <xf numFmtId="0" fontId="5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20" fontId="20" fillId="0" borderId="13" xfId="70" applyNumberFormat="1" applyFont="1" applyBorder="1">
      <alignment/>
      <protection/>
    </xf>
    <xf numFmtId="20" fontId="13" fillId="0" borderId="13" xfId="70" applyNumberFormat="1" applyFont="1" applyBorder="1">
      <alignment/>
      <protection/>
    </xf>
    <xf numFmtId="49" fontId="9" fillId="0" borderId="0" xfId="70" applyNumberFormat="1" applyFont="1" applyFill="1" applyAlignment="1">
      <alignment horizontal="left"/>
      <protection/>
    </xf>
    <xf numFmtId="0" fontId="9" fillId="0" borderId="0" xfId="70" applyFont="1" applyFill="1">
      <alignment/>
      <protection/>
    </xf>
    <xf numFmtId="49" fontId="9" fillId="0" borderId="0" xfId="70" applyNumberFormat="1" applyFont="1" applyFill="1" applyAlignment="1">
      <alignment horizontal="right"/>
      <protection/>
    </xf>
    <xf numFmtId="0" fontId="10" fillId="0" borderId="0" xfId="70" applyFont="1" applyFill="1">
      <alignment/>
      <protection/>
    </xf>
    <xf numFmtId="176" fontId="10" fillId="0" borderId="0" xfId="70" applyNumberFormat="1" applyFont="1" applyFill="1">
      <alignment/>
      <protection/>
    </xf>
    <xf numFmtId="49" fontId="10" fillId="0" borderId="0" xfId="70" applyNumberFormat="1" applyFont="1" applyFill="1">
      <alignment/>
      <protection/>
    </xf>
    <xf numFmtId="0" fontId="10" fillId="0" borderId="11" xfId="70" applyFont="1" applyFill="1" applyBorder="1" applyAlignment="1">
      <alignment horizontal="center"/>
      <protection/>
    </xf>
    <xf numFmtId="0" fontId="10" fillId="0" borderId="14" xfId="70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0" fontId="10" fillId="0" borderId="12" xfId="70" applyFont="1" applyFill="1" applyBorder="1" applyAlignment="1">
      <alignment horizontal="center"/>
      <protection/>
    </xf>
    <xf numFmtId="0" fontId="10" fillId="0" borderId="15" xfId="70" applyFont="1" applyFill="1" applyBorder="1" applyAlignment="1">
      <alignment horizontal="center"/>
      <protection/>
    </xf>
    <xf numFmtId="0" fontId="10" fillId="0" borderId="14" xfId="70" applyFont="1" applyFill="1" applyBorder="1">
      <alignment/>
      <protection/>
    </xf>
    <xf numFmtId="0" fontId="10" fillId="0" borderId="16" xfId="70" applyFont="1" applyFill="1" applyBorder="1">
      <alignment/>
      <protection/>
    </xf>
    <xf numFmtId="183" fontId="10" fillId="0" borderId="13" xfId="70" applyNumberFormat="1" applyFont="1" applyFill="1" applyBorder="1">
      <alignment/>
      <protection/>
    </xf>
    <xf numFmtId="20" fontId="10" fillId="0" borderId="13" xfId="70" applyNumberFormat="1" applyFont="1" applyFill="1" applyBorder="1">
      <alignment/>
      <protection/>
    </xf>
    <xf numFmtId="184" fontId="10" fillId="0" borderId="11" xfId="70" applyNumberFormat="1" applyFont="1" applyFill="1" applyBorder="1">
      <alignment/>
      <protection/>
    </xf>
    <xf numFmtId="0" fontId="10" fillId="0" borderId="17" xfId="70" applyFont="1" applyFill="1" applyBorder="1">
      <alignment/>
      <protection/>
    </xf>
    <xf numFmtId="0" fontId="10" fillId="0" borderId="18" xfId="70" applyFont="1" applyFill="1" applyBorder="1">
      <alignment/>
      <protection/>
    </xf>
    <xf numFmtId="176" fontId="10" fillId="0" borderId="13" xfId="70" applyNumberFormat="1" applyFont="1" applyFill="1" applyBorder="1">
      <alignment/>
      <protection/>
    </xf>
    <xf numFmtId="184" fontId="10" fillId="0" borderId="13" xfId="70" applyNumberFormat="1" applyFont="1" applyFill="1" applyBorder="1">
      <alignment/>
      <protection/>
    </xf>
    <xf numFmtId="0" fontId="10" fillId="0" borderId="13" xfId="70" applyFont="1" applyFill="1" applyBorder="1" applyAlignment="1">
      <alignment horizontal="right"/>
      <protection/>
    </xf>
    <xf numFmtId="0" fontId="10" fillId="0" borderId="16" xfId="70" applyFont="1" applyFill="1" applyBorder="1" applyAlignment="1">
      <alignment horizontal="center"/>
      <protection/>
    </xf>
    <xf numFmtId="0" fontId="10" fillId="0" borderId="11" xfId="70" applyFont="1" applyFill="1" applyBorder="1">
      <alignment/>
      <protection/>
    </xf>
    <xf numFmtId="20" fontId="10" fillId="0" borderId="13" xfId="70" applyNumberFormat="1" applyFont="1" applyFill="1" applyBorder="1" applyAlignment="1">
      <alignment horizontal="right"/>
      <protection/>
    </xf>
    <xf numFmtId="20" fontId="13" fillId="0" borderId="13" xfId="70" applyNumberFormat="1" applyFont="1" applyFill="1" applyBorder="1">
      <alignment/>
      <protection/>
    </xf>
    <xf numFmtId="20" fontId="16" fillId="0" borderId="13" xfId="70" applyNumberFormat="1" applyFont="1" applyFill="1" applyBorder="1">
      <alignment/>
      <protection/>
    </xf>
    <xf numFmtId="0" fontId="59" fillId="35" borderId="19" xfId="70" applyFont="1" applyFill="1" applyBorder="1" applyAlignment="1">
      <alignment horizontal="center"/>
      <protection/>
    </xf>
    <xf numFmtId="176" fontId="59" fillId="35" borderId="10" xfId="70" applyNumberFormat="1" applyFont="1" applyFill="1" applyBorder="1">
      <alignment/>
      <protection/>
    </xf>
    <xf numFmtId="0" fontId="59" fillId="35" borderId="10" xfId="70" applyFont="1" applyFill="1" applyBorder="1">
      <alignment/>
      <protection/>
    </xf>
    <xf numFmtId="20" fontId="59" fillId="35" borderId="10" xfId="70" applyNumberFormat="1" applyFont="1" applyFill="1" applyBorder="1">
      <alignment/>
      <protection/>
    </xf>
    <xf numFmtId="184" fontId="59" fillId="35" borderId="10" xfId="70" applyNumberFormat="1" applyFont="1" applyFill="1" applyBorder="1">
      <alignment/>
      <protection/>
    </xf>
    <xf numFmtId="0" fontId="59" fillId="35" borderId="10" xfId="70" applyFont="1" applyFill="1" applyBorder="1" applyAlignment="1">
      <alignment horizontal="right"/>
      <protection/>
    </xf>
    <xf numFmtId="20" fontId="10" fillId="0" borderId="13" xfId="70" applyNumberFormat="1" applyFont="1" applyFill="1" applyBorder="1" applyAlignment="1">
      <alignment wrapText="1"/>
      <protection/>
    </xf>
    <xf numFmtId="176" fontId="59" fillId="0" borderId="13" xfId="70" applyNumberFormat="1" applyFont="1" applyFill="1" applyBorder="1">
      <alignment/>
      <protection/>
    </xf>
    <xf numFmtId="0" fontId="9" fillId="0" borderId="0" xfId="70" applyNumberFormat="1" applyFont="1" applyAlignment="1">
      <alignment horizontal="right"/>
      <protection/>
    </xf>
    <xf numFmtId="0" fontId="9" fillId="0" borderId="0" xfId="70" applyNumberFormat="1" applyFont="1" applyFill="1" applyAlignment="1">
      <alignment horizontal="right"/>
      <protection/>
    </xf>
    <xf numFmtId="20" fontId="20" fillId="0" borderId="13" xfId="70" applyNumberFormat="1" applyFont="1" applyFill="1" applyBorder="1">
      <alignment/>
      <protection/>
    </xf>
    <xf numFmtId="20" fontId="14" fillId="0" borderId="13" xfId="70" applyNumberFormat="1" applyFont="1" applyFill="1" applyBorder="1">
      <alignment/>
      <protection/>
    </xf>
    <xf numFmtId="20" fontId="10" fillId="0" borderId="13" xfId="70" applyNumberFormat="1" applyFont="1" applyBorder="1" applyAlignment="1">
      <alignment wrapText="1"/>
      <protection/>
    </xf>
    <xf numFmtId="20" fontId="15" fillId="0" borderId="13" xfId="70" applyNumberFormat="1" applyFont="1" applyBorder="1" applyAlignment="1">
      <alignment horizontal="right"/>
      <protection/>
    </xf>
    <xf numFmtId="20" fontId="15" fillId="0" borderId="13" xfId="70" applyNumberFormat="1" applyFont="1" applyFill="1" applyBorder="1" applyAlignment="1">
      <alignment horizontal="right"/>
      <protection/>
    </xf>
    <xf numFmtId="183" fontId="10" fillId="0" borderId="11" xfId="70" applyNumberFormat="1" applyFont="1" applyBorder="1">
      <alignment/>
      <protection/>
    </xf>
    <xf numFmtId="0" fontId="10" fillId="0" borderId="14" xfId="70" applyFont="1" applyBorder="1" applyAlignment="1">
      <alignment horizontal="center" vertical="center"/>
      <protection/>
    </xf>
    <xf numFmtId="0" fontId="10" fillId="0" borderId="15" xfId="70" applyFont="1" applyBorder="1" applyAlignment="1">
      <alignment horizontal="center" vertical="center"/>
      <protection/>
    </xf>
    <xf numFmtId="0" fontId="10" fillId="0" borderId="22" xfId="70" applyFont="1" applyBorder="1" applyAlignment="1">
      <alignment horizontal="center"/>
      <protection/>
    </xf>
    <xf numFmtId="0" fontId="10" fillId="0" borderId="21" xfId="70" applyFont="1" applyBorder="1" applyAlignment="1">
      <alignment horizontal="center"/>
      <protection/>
    </xf>
    <xf numFmtId="0" fontId="10" fillId="0" borderId="20" xfId="70" applyFont="1" applyBorder="1" applyAlignment="1">
      <alignment horizontal="center"/>
      <protection/>
    </xf>
    <xf numFmtId="0" fontId="10" fillId="0" borderId="16" xfId="70" applyFont="1" applyBorder="1" applyAlignment="1">
      <alignment horizontal="center" vertical="center"/>
      <protection/>
    </xf>
    <xf numFmtId="0" fontId="10" fillId="0" borderId="19" xfId="70" applyFont="1" applyBorder="1" applyAlignment="1">
      <alignment horizontal="center" vertical="center"/>
      <protection/>
    </xf>
    <xf numFmtId="0" fontId="10" fillId="0" borderId="20" xfId="70" applyFont="1" applyFill="1" applyBorder="1" applyAlignment="1">
      <alignment horizontal="center"/>
      <protection/>
    </xf>
    <xf numFmtId="0" fontId="10" fillId="0" borderId="14" xfId="70" applyFont="1" applyFill="1" applyBorder="1" applyAlignment="1">
      <alignment horizontal="center" vertical="center"/>
      <protection/>
    </xf>
    <xf numFmtId="0" fontId="10" fillId="0" borderId="15" xfId="70" applyFont="1" applyFill="1" applyBorder="1" applyAlignment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10" fillId="0" borderId="19" xfId="70" applyFont="1" applyFill="1" applyBorder="1" applyAlignment="1">
      <alignment horizontal="center" vertical="center"/>
      <protection/>
    </xf>
    <xf numFmtId="0" fontId="10" fillId="0" borderId="22" xfId="70" applyFont="1" applyFill="1" applyBorder="1" applyAlignment="1">
      <alignment horizontal="center"/>
      <protection/>
    </xf>
    <xf numFmtId="0" fontId="10" fillId="0" borderId="21" xfId="70" applyFont="1" applyFill="1" applyBorder="1" applyAlignment="1">
      <alignment horizontal="center"/>
      <protection/>
    </xf>
    <xf numFmtId="0" fontId="10" fillId="34" borderId="20" xfId="70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スタイル1" xfId="33"/>
    <cellStyle name="STYL1 - スタイル2" xfId="34"/>
    <cellStyle name="STYL2 - スタイル3" xfId="35"/>
    <cellStyle name="STYL3 - スタイル4" xfId="36"/>
    <cellStyle name="STYL4 - スタイル5" xfId="37"/>
    <cellStyle name="STYL5 - スタイル6" xfId="38"/>
    <cellStyle name="STYL6 - スタイル7" xfId="39"/>
    <cellStyle name="STYL7 - スタイル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875"/>
          <c:w val="0.9045"/>
          <c:h val="0.9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'作図用データ'!$E$5</c:f>
              <c:strCache>
                <c:ptCount val="1"/>
                <c:pt idx="0">
                  <c:v>降水量本年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'作図用データ'!$E$6:$E$77</c:f>
              <c:numCache>
                <c:ptCount val="72"/>
                <c:pt idx="0">
                  <c:v>0</c:v>
                </c:pt>
                <c:pt idx="1">
                  <c:v>40</c:v>
                </c:pt>
                <c:pt idx="2">
                  <c:v>0.5</c:v>
                </c:pt>
                <c:pt idx="3">
                  <c:v>7</c:v>
                </c:pt>
                <c:pt idx="4">
                  <c:v>14</c:v>
                </c:pt>
                <c:pt idx="5">
                  <c:v>5.5</c:v>
                </c:pt>
                <c:pt idx="6">
                  <c:v>16</c:v>
                </c:pt>
                <c:pt idx="7">
                  <c:v>15.5</c:v>
                </c:pt>
                <c:pt idx="8">
                  <c:v>0</c:v>
                </c:pt>
                <c:pt idx="9">
                  <c:v>4</c:v>
                </c:pt>
                <c:pt idx="10">
                  <c:v>36.5</c:v>
                </c:pt>
                <c:pt idx="11">
                  <c:v>0</c:v>
                </c:pt>
                <c:pt idx="12">
                  <c:v>4</c:v>
                </c:pt>
                <c:pt idx="13">
                  <c:v>3.5</c:v>
                </c:pt>
                <c:pt idx="14">
                  <c:v>6.5</c:v>
                </c:pt>
                <c:pt idx="15">
                  <c:v>0</c:v>
                </c:pt>
                <c:pt idx="16">
                  <c:v>14.5</c:v>
                </c:pt>
                <c:pt idx="17">
                  <c:v>17</c:v>
                </c:pt>
                <c:pt idx="18">
                  <c:v>1.5</c:v>
                </c:pt>
                <c:pt idx="19">
                  <c:v>54</c:v>
                </c:pt>
                <c:pt idx="20">
                  <c:v>9.5</c:v>
                </c:pt>
                <c:pt idx="21">
                  <c:v>93.5</c:v>
                </c:pt>
                <c:pt idx="22">
                  <c:v>0.5</c:v>
                </c:pt>
                <c:pt idx="23">
                  <c:v>6</c:v>
                </c:pt>
                <c:pt idx="24">
                  <c:v>0</c:v>
                </c:pt>
                <c:pt idx="25">
                  <c:v>12.5</c:v>
                </c:pt>
                <c:pt idx="26">
                  <c:v>64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22</c:v>
                </c:pt>
                <c:pt idx="32">
                  <c:v>0</c:v>
                </c:pt>
                <c:pt idx="33">
                  <c:v>0</c:v>
                </c:pt>
                <c:pt idx="34">
                  <c:v>84.5</c:v>
                </c:pt>
                <c:pt idx="35">
                  <c:v>36</c:v>
                </c:pt>
                <c:pt idx="36">
                  <c:v>84</c:v>
                </c:pt>
                <c:pt idx="37">
                  <c:v>5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252</c:v>
                </c:pt>
                <c:pt idx="44">
                  <c:v>1</c:v>
                </c:pt>
                <c:pt idx="45">
                  <c:v>27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16</c:v>
                </c:pt>
                <c:pt idx="50">
                  <c:v>90.5</c:v>
                </c:pt>
                <c:pt idx="51">
                  <c:v>75</c:v>
                </c:pt>
                <c:pt idx="52">
                  <c:v>3.5</c:v>
                </c:pt>
                <c:pt idx="53">
                  <c:v>4.5</c:v>
                </c:pt>
                <c:pt idx="54">
                  <c:v>18.5</c:v>
                </c:pt>
                <c:pt idx="55">
                  <c:v>20.5</c:v>
                </c:pt>
                <c:pt idx="56">
                  <c:v>27</c:v>
                </c:pt>
                <c:pt idx="57">
                  <c:v>92.5</c:v>
                </c:pt>
                <c:pt idx="58">
                  <c:v>431.5</c:v>
                </c:pt>
                <c:pt idx="59">
                  <c:v>108.5</c:v>
                </c:pt>
                <c:pt idx="60">
                  <c:v>0</c:v>
                </c:pt>
                <c:pt idx="61">
                  <c:v>8.5</c:v>
                </c:pt>
                <c:pt idx="62">
                  <c:v>25.5</c:v>
                </c:pt>
                <c:pt idx="63">
                  <c:v>24</c:v>
                </c:pt>
                <c:pt idx="64">
                  <c:v>18.5</c:v>
                </c:pt>
                <c:pt idx="65">
                  <c:v>10.5</c:v>
                </c:pt>
                <c:pt idx="66">
                  <c:v>3</c:v>
                </c:pt>
                <c:pt idx="67">
                  <c:v>9.5</c:v>
                </c:pt>
                <c:pt idx="68">
                  <c:v>0.5</c:v>
                </c:pt>
                <c:pt idx="69">
                  <c:v>0</c:v>
                </c:pt>
                <c:pt idx="70">
                  <c:v>64.5</c:v>
                </c:pt>
                <c:pt idx="7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'作図用データ'!$F$5</c:f>
              <c:strCache>
                <c:ptCount val="1"/>
                <c:pt idx="0">
                  <c:v>降水量平年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'作図用データ'!$F$6:$F$77</c:f>
              <c:numCache>
                <c:ptCount val="72"/>
                <c:pt idx="0">
                  <c:v>11.746666666666666</c:v>
                </c:pt>
                <c:pt idx="1">
                  <c:v>8.313333333333334</c:v>
                </c:pt>
                <c:pt idx="2">
                  <c:v>9.55</c:v>
                </c:pt>
                <c:pt idx="3">
                  <c:v>11.213333333333333</c:v>
                </c:pt>
                <c:pt idx="4">
                  <c:v>14.156666666666666</c:v>
                </c:pt>
                <c:pt idx="5">
                  <c:v>12.906666666666666</c:v>
                </c:pt>
                <c:pt idx="6">
                  <c:v>8.723333333333333</c:v>
                </c:pt>
                <c:pt idx="7">
                  <c:v>9.316666666666666</c:v>
                </c:pt>
                <c:pt idx="8">
                  <c:v>10.96</c:v>
                </c:pt>
                <c:pt idx="9">
                  <c:v>22.61</c:v>
                </c:pt>
                <c:pt idx="10">
                  <c:v>17.9</c:v>
                </c:pt>
                <c:pt idx="11">
                  <c:v>13.17</c:v>
                </c:pt>
                <c:pt idx="12">
                  <c:v>19.423333333333336</c:v>
                </c:pt>
                <c:pt idx="13">
                  <c:v>15.9</c:v>
                </c:pt>
                <c:pt idx="14">
                  <c:v>24.2</c:v>
                </c:pt>
                <c:pt idx="15">
                  <c:v>18.303333333333335</c:v>
                </c:pt>
                <c:pt idx="16">
                  <c:v>24.133333333333333</c:v>
                </c:pt>
                <c:pt idx="17">
                  <c:v>25.1</c:v>
                </c:pt>
                <c:pt idx="18">
                  <c:v>23.666666666666668</c:v>
                </c:pt>
                <c:pt idx="19">
                  <c:v>21.90666666666667</c:v>
                </c:pt>
                <c:pt idx="20">
                  <c:v>26.47</c:v>
                </c:pt>
                <c:pt idx="21">
                  <c:v>22.35</c:v>
                </c:pt>
                <c:pt idx="22">
                  <c:v>22.283333333333335</c:v>
                </c:pt>
                <c:pt idx="23">
                  <c:v>15.123333333333333</c:v>
                </c:pt>
                <c:pt idx="24">
                  <c:v>29.43</c:v>
                </c:pt>
                <c:pt idx="25">
                  <c:v>30.8</c:v>
                </c:pt>
                <c:pt idx="26">
                  <c:v>39.88666666666666</c:v>
                </c:pt>
                <c:pt idx="27">
                  <c:v>30.686666666666667</c:v>
                </c:pt>
                <c:pt idx="28">
                  <c:v>24.8</c:v>
                </c:pt>
                <c:pt idx="29">
                  <c:v>21.103333333333335</c:v>
                </c:pt>
                <c:pt idx="30">
                  <c:v>24.023333333333333</c:v>
                </c:pt>
                <c:pt idx="31">
                  <c:v>34.49333333333333</c:v>
                </c:pt>
                <c:pt idx="32">
                  <c:v>31.273333333333333</c:v>
                </c:pt>
                <c:pt idx="33">
                  <c:v>43.04</c:v>
                </c:pt>
                <c:pt idx="34">
                  <c:v>56.776666666666664</c:v>
                </c:pt>
                <c:pt idx="35">
                  <c:v>40.516666666666666</c:v>
                </c:pt>
                <c:pt idx="36">
                  <c:v>51.37</c:v>
                </c:pt>
                <c:pt idx="37">
                  <c:v>28.416666666666668</c:v>
                </c:pt>
                <c:pt idx="38">
                  <c:v>41.29333333333333</c:v>
                </c:pt>
                <c:pt idx="39">
                  <c:v>30.2</c:v>
                </c:pt>
                <c:pt idx="40">
                  <c:v>12.776666666666667</c:v>
                </c:pt>
                <c:pt idx="41">
                  <c:v>29.55</c:v>
                </c:pt>
                <c:pt idx="42">
                  <c:v>17.026666666666667</c:v>
                </c:pt>
                <c:pt idx="43">
                  <c:v>33.49333333333333</c:v>
                </c:pt>
                <c:pt idx="44">
                  <c:v>17.746666666666666</c:v>
                </c:pt>
                <c:pt idx="45">
                  <c:v>14.506666666666666</c:v>
                </c:pt>
                <c:pt idx="46">
                  <c:v>14.766666666666667</c:v>
                </c:pt>
                <c:pt idx="47">
                  <c:v>28.603333333333335</c:v>
                </c:pt>
                <c:pt idx="48">
                  <c:v>27.476666666666667</c:v>
                </c:pt>
                <c:pt idx="49">
                  <c:v>37.95</c:v>
                </c:pt>
                <c:pt idx="50">
                  <c:v>43.94</c:v>
                </c:pt>
                <c:pt idx="51">
                  <c:v>36.15</c:v>
                </c:pt>
                <c:pt idx="52">
                  <c:v>38.36333333333334</c:v>
                </c:pt>
                <c:pt idx="53">
                  <c:v>36.46666666666667</c:v>
                </c:pt>
                <c:pt idx="54">
                  <c:v>26.30666666666667</c:v>
                </c:pt>
                <c:pt idx="55">
                  <c:v>37.43</c:v>
                </c:pt>
                <c:pt idx="56">
                  <c:v>18.703333333333333</c:v>
                </c:pt>
                <c:pt idx="57">
                  <c:v>22.07</c:v>
                </c:pt>
                <c:pt idx="58">
                  <c:v>12.456666666666667</c:v>
                </c:pt>
                <c:pt idx="59">
                  <c:v>21.183333333333334</c:v>
                </c:pt>
                <c:pt idx="60">
                  <c:v>16.63</c:v>
                </c:pt>
                <c:pt idx="61">
                  <c:v>13.296666666666665</c:v>
                </c:pt>
                <c:pt idx="62">
                  <c:v>20.383333333333333</c:v>
                </c:pt>
                <c:pt idx="63">
                  <c:v>13.76</c:v>
                </c:pt>
                <c:pt idx="64">
                  <c:v>15.54</c:v>
                </c:pt>
                <c:pt idx="65">
                  <c:v>26.706666666666667</c:v>
                </c:pt>
                <c:pt idx="66">
                  <c:v>15.306666666666667</c:v>
                </c:pt>
                <c:pt idx="67">
                  <c:v>9.346666666666666</c:v>
                </c:pt>
                <c:pt idx="68">
                  <c:v>8.686666666666667</c:v>
                </c:pt>
                <c:pt idx="69">
                  <c:v>8.933333333333334</c:v>
                </c:pt>
                <c:pt idx="70">
                  <c:v>6.9</c:v>
                </c:pt>
                <c:pt idx="71">
                  <c:v>10.173333333333334</c:v>
                </c:pt>
              </c:numCache>
            </c:numRef>
          </c:val>
        </c:ser>
        <c:ser>
          <c:idx val="7"/>
          <c:order val="2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8"/>
          <c:order val="3"/>
          <c:tx>
            <c:strRef>
              <c:f>'作図用データ'!$G$5</c:f>
              <c:strCache>
                <c:ptCount val="1"/>
                <c:pt idx="0">
                  <c:v>最低気温本年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'作図用データ'!$G$6:$G$77</c:f>
              <c:numCache>
                <c:ptCount val="72"/>
                <c:pt idx="0">
                  <c:v>2.5799999999999996</c:v>
                </c:pt>
                <c:pt idx="1">
                  <c:v>2.7600000000000002</c:v>
                </c:pt>
                <c:pt idx="2">
                  <c:v>1.54</c:v>
                </c:pt>
                <c:pt idx="3">
                  <c:v>0.5800000000000001</c:v>
                </c:pt>
                <c:pt idx="4">
                  <c:v>-0.62</c:v>
                </c:pt>
                <c:pt idx="5">
                  <c:v>1.1166666666666665</c:v>
                </c:pt>
                <c:pt idx="6">
                  <c:v>1.2</c:v>
                </c:pt>
                <c:pt idx="7">
                  <c:v>1.8399999999999999</c:v>
                </c:pt>
                <c:pt idx="8">
                  <c:v>-0.6199999999999999</c:v>
                </c:pt>
                <c:pt idx="9">
                  <c:v>4.1</c:v>
                </c:pt>
                <c:pt idx="10">
                  <c:v>1.0399999999999998</c:v>
                </c:pt>
                <c:pt idx="11">
                  <c:v>-0.03333333333333329</c:v>
                </c:pt>
                <c:pt idx="12">
                  <c:v>3.2</c:v>
                </c:pt>
                <c:pt idx="13">
                  <c:v>1.4599999999999997</c:v>
                </c:pt>
                <c:pt idx="14">
                  <c:v>3.08</c:v>
                </c:pt>
                <c:pt idx="15">
                  <c:v>1.64</c:v>
                </c:pt>
                <c:pt idx="16">
                  <c:v>4.6</c:v>
                </c:pt>
                <c:pt idx="17">
                  <c:v>4.8999999999999995</c:v>
                </c:pt>
                <c:pt idx="18">
                  <c:v>4.0200000000000005</c:v>
                </c:pt>
                <c:pt idx="19">
                  <c:v>13.620000000000001</c:v>
                </c:pt>
                <c:pt idx="20">
                  <c:v>8.66</c:v>
                </c:pt>
                <c:pt idx="21">
                  <c:v>11.84</c:v>
                </c:pt>
                <c:pt idx="22">
                  <c:v>9.78</c:v>
                </c:pt>
                <c:pt idx="23">
                  <c:v>9.66</c:v>
                </c:pt>
                <c:pt idx="24">
                  <c:v>11.559999999999999</c:v>
                </c:pt>
                <c:pt idx="25">
                  <c:v>13.920000000000002</c:v>
                </c:pt>
                <c:pt idx="26">
                  <c:v>14.26</c:v>
                </c:pt>
                <c:pt idx="27">
                  <c:v>12.260000000000002</c:v>
                </c:pt>
                <c:pt idx="28">
                  <c:v>16.02</c:v>
                </c:pt>
                <c:pt idx="29">
                  <c:v>15.733333333333334</c:v>
                </c:pt>
                <c:pt idx="30">
                  <c:v>13.540000000000001</c:v>
                </c:pt>
                <c:pt idx="31">
                  <c:v>15.819999999999999</c:v>
                </c:pt>
                <c:pt idx="32">
                  <c:v>14.120000000000001</c:v>
                </c:pt>
                <c:pt idx="33">
                  <c:v>16.64</c:v>
                </c:pt>
                <c:pt idx="34">
                  <c:v>19.380000000000003</c:v>
                </c:pt>
                <c:pt idx="35">
                  <c:v>20.98</c:v>
                </c:pt>
                <c:pt idx="36">
                  <c:v>22.979999999999997</c:v>
                </c:pt>
                <c:pt idx="37">
                  <c:v>22.16</c:v>
                </c:pt>
                <c:pt idx="38">
                  <c:v>23.740000000000002</c:v>
                </c:pt>
                <c:pt idx="39">
                  <c:v>23.220000000000002</c:v>
                </c:pt>
                <c:pt idx="40">
                  <c:v>23.9</c:v>
                </c:pt>
                <c:pt idx="41">
                  <c:v>25.316666666666666</c:v>
                </c:pt>
                <c:pt idx="42">
                  <c:v>24.259999999999998</c:v>
                </c:pt>
                <c:pt idx="43">
                  <c:v>24.660000000000004</c:v>
                </c:pt>
                <c:pt idx="44">
                  <c:v>23.419999999999998</c:v>
                </c:pt>
                <c:pt idx="45">
                  <c:v>24.060000000000002</c:v>
                </c:pt>
                <c:pt idx="46">
                  <c:v>24.46</c:v>
                </c:pt>
                <c:pt idx="47">
                  <c:v>22.96666666666667</c:v>
                </c:pt>
                <c:pt idx="48">
                  <c:v>19.26</c:v>
                </c:pt>
                <c:pt idx="49">
                  <c:v>20.56</c:v>
                </c:pt>
                <c:pt idx="50">
                  <c:v>20.32</c:v>
                </c:pt>
                <c:pt idx="51">
                  <c:v>18.860000000000003</c:v>
                </c:pt>
                <c:pt idx="52">
                  <c:v>17.66</c:v>
                </c:pt>
                <c:pt idx="53">
                  <c:v>15.34</c:v>
                </c:pt>
                <c:pt idx="54">
                  <c:v>15.36</c:v>
                </c:pt>
                <c:pt idx="55">
                  <c:v>17.72</c:v>
                </c:pt>
                <c:pt idx="56">
                  <c:v>17.380000000000003</c:v>
                </c:pt>
                <c:pt idx="57">
                  <c:v>13.48</c:v>
                </c:pt>
                <c:pt idx="58">
                  <c:v>13.080000000000002</c:v>
                </c:pt>
                <c:pt idx="59">
                  <c:v>10.666666666666666</c:v>
                </c:pt>
                <c:pt idx="60">
                  <c:v>8.72</c:v>
                </c:pt>
                <c:pt idx="61">
                  <c:v>9.120000000000001</c:v>
                </c:pt>
                <c:pt idx="62">
                  <c:v>7.88</c:v>
                </c:pt>
                <c:pt idx="63">
                  <c:v>5.58</c:v>
                </c:pt>
                <c:pt idx="64">
                  <c:v>3.7600000000000002</c:v>
                </c:pt>
                <c:pt idx="65">
                  <c:v>7.94</c:v>
                </c:pt>
                <c:pt idx="66">
                  <c:v>3.96</c:v>
                </c:pt>
                <c:pt idx="67">
                  <c:v>1.6200000000000003</c:v>
                </c:pt>
                <c:pt idx="68">
                  <c:v>1.78</c:v>
                </c:pt>
                <c:pt idx="69">
                  <c:v>1.2999999999999998</c:v>
                </c:pt>
                <c:pt idx="70">
                  <c:v>1.4600000000000002</c:v>
                </c:pt>
                <c:pt idx="71">
                  <c:v>2.25</c:v>
                </c:pt>
              </c:numCache>
            </c:numRef>
          </c:val>
        </c:ser>
        <c:ser>
          <c:idx val="9"/>
          <c:order val="4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10"/>
          <c:order val="5"/>
          <c:tx>
            <c:strRef>
              <c:f>'作図用データ'!$I$5</c:f>
              <c:strCache>
                <c:ptCount val="1"/>
                <c:pt idx="0">
                  <c:v>最高気温本年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'作図用データ'!$I$6:$I$77</c:f>
              <c:numCache>
                <c:ptCount val="72"/>
                <c:pt idx="0">
                  <c:v>12.24</c:v>
                </c:pt>
                <c:pt idx="1">
                  <c:v>10.72</c:v>
                </c:pt>
                <c:pt idx="2">
                  <c:v>7.420000000000002</c:v>
                </c:pt>
                <c:pt idx="3">
                  <c:v>9.26</c:v>
                </c:pt>
                <c:pt idx="4">
                  <c:v>6.3199999999999985</c:v>
                </c:pt>
                <c:pt idx="5">
                  <c:v>12.633333333333333</c:v>
                </c:pt>
                <c:pt idx="6">
                  <c:v>11.219999999999999</c:v>
                </c:pt>
                <c:pt idx="7">
                  <c:v>7.5</c:v>
                </c:pt>
                <c:pt idx="8">
                  <c:v>8.239999999999998</c:v>
                </c:pt>
                <c:pt idx="9">
                  <c:v>14.719999999999999</c:v>
                </c:pt>
                <c:pt idx="10">
                  <c:v>11.9</c:v>
                </c:pt>
                <c:pt idx="11">
                  <c:v>11.633333333333333</c:v>
                </c:pt>
                <c:pt idx="12">
                  <c:v>14.62</c:v>
                </c:pt>
                <c:pt idx="13">
                  <c:v>11.22</c:v>
                </c:pt>
                <c:pt idx="14">
                  <c:v>12</c:v>
                </c:pt>
                <c:pt idx="15">
                  <c:v>14.819999999999999</c:v>
                </c:pt>
                <c:pt idx="16">
                  <c:v>12.440000000000001</c:v>
                </c:pt>
                <c:pt idx="17">
                  <c:v>15.100000000000001</c:v>
                </c:pt>
                <c:pt idx="18">
                  <c:v>17.22</c:v>
                </c:pt>
                <c:pt idx="19">
                  <c:v>18.7</c:v>
                </c:pt>
                <c:pt idx="20">
                  <c:v>20.04</c:v>
                </c:pt>
                <c:pt idx="21">
                  <c:v>21.5</c:v>
                </c:pt>
                <c:pt idx="22">
                  <c:v>21.4</c:v>
                </c:pt>
                <c:pt idx="23">
                  <c:v>22.080000000000002</c:v>
                </c:pt>
                <c:pt idx="24">
                  <c:v>25.3</c:v>
                </c:pt>
                <c:pt idx="25">
                  <c:v>25.28</c:v>
                </c:pt>
                <c:pt idx="26">
                  <c:v>24.8</c:v>
                </c:pt>
                <c:pt idx="27">
                  <c:v>25.160000000000004</c:v>
                </c:pt>
                <c:pt idx="28">
                  <c:v>25.98</c:v>
                </c:pt>
                <c:pt idx="29">
                  <c:v>27.8</c:v>
                </c:pt>
                <c:pt idx="30">
                  <c:v>26.240000000000002</c:v>
                </c:pt>
                <c:pt idx="31">
                  <c:v>26.759999999999998</c:v>
                </c:pt>
                <c:pt idx="32">
                  <c:v>26.2</c:v>
                </c:pt>
                <c:pt idx="33">
                  <c:v>28.860000000000003</c:v>
                </c:pt>
                <c:pt idx="34">
                  <c:v>26.98</c:v>
                </c:pt>
                <c:pt idx="35">
                  <c:v>27.119999999999997</c:v>
                </c:pt>
                <c:pt idx="36">
                  <c:v>30.679999999999996</c:v>
                </c:pt>
                <c:pt idx="37">
                  <c:v>31.3</c:v>
                </c:pt>
                <c:pt idx="38">
                  <c:v>32.620000000000005</c:v>
                </c:pt>
                <c:pt idx="39">
                  <c:v>32.86</c:v>
                </c:pt>
                <c:pt idx="40">
                  <c:v>33.16</c:v>
                </c:pt>
                <c:pt idx="41">
                  <c:v>33.61666666666667</c:v>
                </c:pt>
                <c:pt idx="42">
                  <c:v>34.58</c:v>
                </c:pt>
                <c:pt idx="43">
                  <c:v>34.08</c:v>
                </c:pt>
                <c:pt idx="44">
                  <c:v>32.660000000000004</c:v>
                </c:pt>
                <c:pt idx="45">
                  <c:v>33.12</c:v>
                </c:pt>
                <c:pt idx="46">
                  <c:v>34.52</c:v>
                </c:pt>
                <c:pt idx="47">
                  <c:v>32.71666666666667</c:v>
                </c:pt>
                <c:pt idx="48">
                  <c:v>28.54</c:v>
                </c:pt>
                <c:pt idx="49">
                  <c:v>30.619999999999997</c:v>
                </c:pt>
                <c:pt idx="50">
                  <c:v>28.22</c:v>
                </c:pt>
                <c:pt idx="51">
                  <c:v>26.7</c:v>
                </c:pt>
                <c:pt idx="52">
                  <c:v>25.52</c:v>
                </c:pt>
                <c:pt idx="53">
                  <c:v>26.779999999999994</c:v>
                </c:pt>
                <c:pt idx="54">
                  <c:v>24.02</c:v>
                </c:pt>
                <c:pt idx="55">
                  <c:v>25.98</c:v>
                </c:pt>
                <c:pt idx="56">
                  <c:v>23.720000000000002</c:v>
                </c:pt>
                <c:pt idx="57">
                  <c:v>17.520000000000003</c:v>
                </c:pt>
                <c:pt idx="58">
                  <c:v>18.2</c:v>
                </c:pt>
                <c:pt idx="59">
                  <c:v>19.566666666666666</c:v>
                </c:pt>
                <c:pt idx="60">
                  <c:v>20.119999999999997</c:v>
                </c:pt>
                <c:pt idx="61">
                  <c:v>19.56</c:v>
                </c:pt>
                <c:pt idx="62">
                  <c:v>16.96</c:v>
                </c:pt>
                <c:pt idx="63">
                  <c:v>12</c:v>
                </c:pt>
                <c:pt idx="64">
                  <c:v>13.4</c:v>
                </c:pt>
                <c:pt idx="65">
                  <c:v>16.68</c:v>
                </c:pt>
                <c:pt idx="66">
                  <c:v>11.7</c:v>
                </c:pt>
                <c:pt idx="67">
                  <c:v>10.440000000000001</c:v>
                </c:pt>
                <c:pt idx="68">
                  <c:v>8.06</c:v>
                </c:pt>
                <c:pt idx="69">
                  <c:v>8.76</c:v>
                </c:pt>
                <c:pt idx="70">
                  <c:v>12.440000000000001</c:v>
                </c:pt>
                <c:pt idx="71">
                  <c:v>9</c:v>
                </c:pt>
              </c:numCache>
            </c:numRef>
          </c:val>
        </c:ser>
        <c:overlap val="50"/>
        <c:gapWidth val="50"/>
        <c:axId val="28410454"/>
        <c:axId val="54367495"/>
      </c:barChart>
      <c:lineChart>
        <c:grouping val="standard"/>
        <c:varyColors val="0"/>
        <c:ser>
          <c:idx val="2"/>
          <c:order val="6"/>
          <c:tx>
            <c:strRef>
              <c:f>'作図用データ'!$K$5</c:f>
              <c:strCache>
                <c:ptCount val="1"/>
                <c:pt idx="0">
                  <c:v>平均気温本年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'作図用データ'!$K$6:$K$77</c:f>
              <c:numCache>
                <c:ptCount val="72"/>
                <c:pt idx="0">
                  <c:v>6.82</c:v>
                </c:pt>
                <c:pt idx="1">
                  <c:v>6.82</c:v>
                </c:pt>
                <c:pt idx="2">
                  <c:v>5.0200000000000005</c:v>
                </c:pt>
                <c:pt idx="3">
                  <c:v>4.779999999999999</c:v>
                </c:pt>
                <c:pt idx="4">
                  <c:v>2.5200000000000005</c:v>
                </c:pt>
                <c:pt idx="5">
                  <c:v>6.533333333333334</c:v>
                </c:pt>
                <c:pt idx="6">
                  <c:v>6.26</c:v>
                </c:pt>
                <c:pt idx="7">
                  <c:v>4.4799999999999995</c:v>
                </c:pt>
                <c:pt idx="8">
                  <c:v>3.2400000000000007</c:v>
                </c:pt>
                <c:pt idx="9">
                  <c:v>10.02</c:v>
                </c:pt>
                <c:pt idx="10">
                  <c:v>6.58</c:v>
                </c:pt>
                <c:pt idx="11">
                  <c:v>5.233333333333333</c:v>
                </c:pt>
                <c:pt idx="12">
                  <c:v>8.24</c:v>
                </c:pt>
                <c:pt idx="13">
                  <c:v>6.4399999999999995</c:v>
                </c:pt>
                <c:pt idx="14">
                  <c:v>7.140000000000001</c:v>
                </c:pt>
                <c:pt idx="15">
                  <c:v>8.24</c:v>
                </c:pt>
                <c:pt idx="16">
                  <c:v>8.040000000000001</c:v>
                </c:pt>
                <c:pt idx="17">
                  <c:v>9.416666666666666</c:v>
                </c:pt>
                <c:pt idx="18">
                  <c:v>10.3</c:v>
                </c:pt>
                <c:pt idx="19">
                  <c:v>16.439999999999998</c:v>
                </c:pt>
                <c:pt idx="20">
                  <c:v>14.52</c:v>
                </c:pt>
                <c:pt idx="21">
                  <c:v>17</c:v>
                </c:pt>
                <c:pt idx="22">
                  <c:v>15.24</c:v>
                </c:pt>
                <c:pt idx="23">
                  <c:v>15.76</c:v>
                </c:pt>
                <c:pt idx="24">
                  <c:v>18.560000000000002</c:v>
                </c:pt>
                <c:pt idx="25">
                  <c:v>19.160000000000004</c:v>
                </c:pt>
                <c:pt idx="26">
                  <c:v>19.259999999999998</c:v>
                </c:pt>
                <c:pt idx="27">
                  <c:v>18.580000000000002</c:v>
                </c:pt>
                <c:pt idx="28">
                  <c:v>20.560000000000002</c:v>
                </c:pt>
                <c:pt idx="29">
                  <c:v>21.3</c:v>
                </c:pt>
                <c:pt idx="30">
                  <c:v>19.999999999999996</c:v>
                </c:pt>
                <c:pt idx="31">
                  <c:v>20.96</c:v>
                </c:pt>
                <c:pt idx="32">
                  <c:v>20.080000000000002</c:v>
                </c:pt>
                <c:pt idx="33">
                  <c:v>22.4</c:v>
                </c:pt>
                <c:pt idx="34">
                  <c:v>22.48</c:v>
                </c:pt>
                <c:pt idx="35">
                  <c:v>23.5</c:v>
                </c:pt>
                <c:pt idx="36">
                  <c:v>26.160000000000004</c:v>
                </c:pt>
                <c:pt idx="37">
                  <c:v>25.939999999999998</c:v>
                </c:pt>
                <c:pt idx="38">
                  <c:v>27.520000000000003</c:v>
                </c:pt>
                <c:pt idx="39">
                  <c:v>27.439999999999998</c:v>
                </c:pt>
                <c:pt idx="40">
                  <c:v>28.040000000000003</c:v>
                </c:pt>
                <c:pt idx="41">
                  <c:v>28.600000000000005</c:v>
                </c:pt>
                <c:pt idx="42">
                  <c:v>28.74</c:v>
                </c:pt>
                <c:pt idx="43">
                  <c:v>28.580000000000002</c:v>
                </c:pt>
                <c:pt idx="44">
                  <c:v>27.6</c:v>
                </c:pt>
                <c:pt idx="45">
                  <c:v>27.600000000000005</c:v>
                </c:pt>
                <c:pt idx="46">
                  <c:v>28.859999999999996</c:v>
                </c:pt>
                <c:pt idx="47">
                  <c:v>27.383333333333336</c:v>
                </c:pt>
                <c:pt idx="48">
                  <c:v>23.699999999999996</c:v>
                </c:pt>
                <c:pt idx="49">
                  <c:v>25.119999999999997</c:v>
                </c:pt>
                <c:pt idx="50">
                  <c:v>23.979999999999997</c:v>
                </c:pt>
                <c:pt idx="51">
                  <c:v>22.139999999999997</c:v>
                </c:pt>
                <c:pt idx="52">
                  <c:v>21.1</c:v>
                </c:pt>
                <c:pt idx="53">
                  <c:v>20.96</c:v>
                </c:pt>
                <c:pt idx="54">
                  <c:v>19.939999999999998</c:v>
                </c:pt>
                <c:pt idx="55">
                  <c:v>21</c:v>
                </c:pt>
                <c:pt idx="56">
                  <c:v>19.999999999999996</c:v>
                </c:pt>
                <c:pt idx="57">
                  <c:v>15.4</c:v>
                </c:pt>
                <c:pt idx="58">
                  <c:v>15.680000000000001</c:v>
                </c:pt>
                <c:pt idx="59">
                  <c:v>14.85</c:v>
                </c:pt>
                <c:pt idx="60">
                  <c:v>13.639999999999997</c:v>
                </c:pt>
                <c:pt idx="61">
                  <c:v>14.36</c:v>
                </c:pt>
                <c:pt idx="62">
                  <c:v>12.18</c:v>
                </c:pt>
                <c:pt idx="63">
                  <c:v>8.879999999999999</c:v>
                </c:pt>
                <c:pt idx="64">
                  <c:v>8.66</c:v>
                </c:pt>
                <c:pt idx="65">
                  <c:v>11.819999999999999</c:v>
                </c:pt>
                <c:pt idx="66">
                  <c:v>7.220000000000001</c:v>
                </c:pt>
                <c:pt idx="67">
                  <c:v>5.779999999999999</c:v>
                </c:pt>
                <c:pt idx="68">
                  <c:v>4.959999999999999</c:v>
                </c:pt>
                <c:pt idx="69">
                  <c:v>4.5600000000000005</c:v>
                </c:pt>
                <c:pt idx="70">
                  <c:v>6.38</c:v>
                </c:pt>
                <c:pt idx="71">
                  <c:v>5.866666666666667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'作図用データ'!$L$5</c:f>
              <c:strCache>
                <c:ptCount val="1"/>
                <c:pt idx="0">
                  <c:v>平均気温平年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'作図用データ'!$L$6:$L$77</c:f>
              <c:numCache>
                <c:ptCount val="72"/>
                <c:pt idx="0">
                  <c:v>5.885333333333333</c:v>
                </c:pt>
                <c:pt idx="1">
                  <c:v>5.91</c:v>
                </c:pt>
                <c:pt idx="2">
                  <c:v>5.3373333333333335</c:v>
                </c:pt>
                <c:pt idx="3">
                  <c:v>5.541333333333333</c:v>
                </c:pt>
                <c:pt idx="4">
                  <c:v>4.748666666666667</c:v>
                </c:pt>
                <c:pt idx="5">
                  <c:v>4.741111111111111</c:v>
                </c:pt>
                <c:pt idx="6">
                  <c:v>4.435333333333334</c:v>
                </c:pt>
                <c:pt idx="7">
                  <c:v>5.701333333333334</c:v>
                </c:pt>
                <c:pt idx="8">
                  <c:v>6.217333333333333</c:v>
                </c:pt>
                <c:pt idx="9">
                  <c:v>6.006000000000001</c:v>
                </c:pt>
                <c:pt idx="10">
                  <c:v>6.642666666666667</c:v>
                </c:pt>
                <c:pt idx="11">
                  <c:v>6.702222222222222</c:v>
                </c:pt>
                <c:pt idx="12">
                  <c:v>7.421999999999999</c:v>
                </c:pt>
                <c:pt idx="13">
                  <c:v>7.791333333333331</c:v>
                </c:pt>
                <c:pt idx="14">
                  <c:v>9.051333333333334</c:v>
                </c:pt>
                <c:pt idx="15">
                  <c:v>9.437999999999999</c:v>
                </c:pt>
                <c:pt idx="16">
                  <c:v>10.167333333333335</c:v>
                </c:pt>
                <c:pt idx="17">
                  <c:v>10.648888888888887</c:v>
                </c:pt>
                <c:pt idx="18">
                  <c:v>11.987333333333332</c:v>
                </c:pt>
                <c:pt idx="19">
                  <c:v>13.633999999999999</c:v>
                </c:pt>
                <c:pt idx="20">
                  <c:v>14.158666666666667</c:v>
                </c:pt>
                <c:pt idx="21">
                  <c:v>15.094</c:v>
                </c:pt>
                <c:pt idx="22">
                  <c:v>15.67</c:v>
                </c:pt>
                <c:pt idx="23">
                  <c:v>16.631333333333334</c:v>
                </c:pt>
                <c:pt idx="24">
                  <c:v>17.656000000000002</c:v>
                </c:pt>
                <c:pt idx="25">
                  <c:v>18.67266666666667</c:v>
                </c:pt>
                <c:pt idx="26">
                  <c:v>18.578</c:v>
                </c:pt>
                <c:pt idx="27">
                  <c:v>18.846</c:v>
                </c:pt>
                <c:pt idx="28">
                  <c:v>19.582666666666668</c:v>
                </c:pt>
                <c:pt idx="29">
                  <c:v>20.027222222222218</c:v>
                </c:pt>
                <c:pt idx="30">
                  <c:v>20.916666666666668</c:v>
                </c:pt>
                <c:pt idx="31">
                  <c:v>21.630666666666663</c:v>
                </c:pt>
                <c:pt idx="32">
                  <c:v>22.004666666666665</c:v>
                </c:pt>
                <c:pt idx="33">
                  <c:v>22.871333333333336</c:v>
                </c:pt>
                <c:pt idx="34">
                  <c:v>23.304666666666666</c:v>
                </c:pt>
                <c:pt idx="35">
                  <c:v>24.446666666666665</c:v>
                </c:pt>
                <c:pt idx="36">
                  <c:v>25.06066666666667</c:v>
                </c:pt>
                <c:pt idx="37">
                  <c:v>25.73466666666667</c:v>
                </c:pt>
                <c:pt idx="38">
                  <c:v>26.622666666666667</c:v>
                </c:pt>
                <c:pt idx="39">
                  <c:v>26.752666666666673</c:v>
                </c:pt>
                <c:pt idx="40">
                  <c:v>27.33</c:v>
                </c:pt>
                <c:pt idx="41">
                  <c:v>27.55944444444445</c:v>
                </c:pt>
                <c:pt idx="42">
                  <c:v>27.81333333333333</c:v>
                </c:pt>
                <c:pt idx="43">
                  <c:v>27.416666666666668</c:v>
                </c:pt>
                <c:pt idx="44">
                  <c:v>27.567999999999994</c:v>
                </c:pt>
                <c:pt idx="45">
                  <c:v>27.473333333333333</c:v>
                </c:pt>
                <c:pt idx="46">
                  <c:v>27.127333333333343</c:v>
                </c:pt>
                <c:pt idx="47">
                  <c:v>26.958333333333332</c:v>
                </c:pt>
                <c:pt idx="48">
                  <c:v>26.220666666666666</c:v>
                </c:pt>
                <c:pt idx="49">
                  <c:v>25.548666666666666</c:v>
                </c:pt>
                <c:pt idx="50">
                  <c:v>24.508666666666663</c:v>
                </c:pt>
                <c:pt idx="51">
                  <c:v>23.62</c:v>
                </c:pt>
                <c:pt idx="52">
                  <c:v>22.616666666666674</c:v>
                </c:pt>
                <c:pt idx="53">
                  <c:v>21.32533333333333</c:v>
                </c:pt>
                <c:pt idx="54">
                  <c:v>20.625333333333337</c:v>
                </c:pt>
                <c:pt idx="55">
                  <c:v>19.32933333333333</c:v>
                </c:pt>
                <c:pt idx="56">
                  <c:v>19.526666666666664</c:v>
                </c:pt>
                <c:pt idx="57">
                  <c:v>17.331999999999997</c:v>
                </c:pt>
                <c:pt idx="58">
                  <c:v>16.364666666666665</c:v>
                </c:pt>
                <c:pt idx="59">
                  <c:v>15.540555555555557</c:v>
                </c:pt>
                <c:pt idx="60">
                  <c:v>14.94</c:v>
                </c:pt>
                <c:pt idx="61">
                  <c:v>14.572</c:v>
                </c:pt>
                <c:pt idx="62">
                  <c:v>13.461333333333334</c:v>
                </c:pt>
                <c:pt idx="63">
                  <c:v>11.779333333333334</c:v>
                </c:pt>
                <c:pt idx="64">
                  <c:v>11.065333333333333</c:v>
                </c:pt>
                <c:pt idx="65">
                  <c:v>10.438666666666668</c:v>
                </c:pt>
                <c:pt idx="66">
                  <c:v>9.483333333333333</c:v>
                </c:pt>
                <c:pt idx="67">
                  <c:v>8.656666666666666</c:v>
                </c:pt>
                <c:pt idx="68">
                  <c:v>8.138666666666667</c:v>
                </c:pt>
                <c:pt idx="69">
                  <c:v>7.147333333333335</c:v>
                </c:pt>
                <c:pt idx="70">
                  <c:v>6.906666666666668</c:v>
                </c:pt>
                <c:pt idx="71">
                  <c:v>6.406666666666665</c:v>
                </c:pt>
              </c:numCache>
            </c:numRef>
          </c:val>
          <c:smooth val="0"/>
        </c:ser>
        <c:axId val="19545408"/>
        <c:axId val="4169094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495"/>
        <c:crosses val="autoZero"/>
        <c:auto val="0"/>
        <c:lblOffset val="100"/>
        <c:tickLblSkip val="2"/>
        <c:noMultiLvlLbl val="0"/>
      </c:catAx>
      <c:valAx>
        <c:axId val="54367495"/>
        <c:scaling>
          <c:orientation val="minMax"/>
          <c:max val="5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catAx>
        <c:axId val="19545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1690945"/>
        <c:crosses val="autoZero"/>
        <c:auto val="0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25"/>
          <c:y val="0.14325"/>
          <c:w val="0.143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875"/>
          <c:w val="0.9045"/>
          <c:h val="0.9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'作図用データ'!$E$5</c:f>
              <c:strCache>
                <c:ptCount val="1"/>
                <c:pt idx="0">
                  <c:v>降水量本年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'作図用データ'!$E$6:$E$77</c:f>
              <c:numCache>
                <c:ptCount val="72"/>
                <c:pt idx="0">
                  <c:v>0</c:v>
                </c:pt>
                <c:pt idx="1">
                  <c:v>40</c:v>
                </c:pt>
                <c:pt idx="2">
                  <c:v>0.5</c:v>
                </c:pt>
                <c:pt idx="3">
                  <c:v>7</c:v>
                </c:pt>
                <c:pt idx="4">
                  <c:v>14</c:v>
                </c:pt>
                <c:pt idx="5">
                  <c:v>5.5</c:v>
                </c:pt>
                <c:pt idx="6">
                  <c:v>16</c:v>
                </c:pt>
                <c:pt idx="7">
                  <c:v>15.5</c:v>
                </c:pt>
                <c:pt idx="8">
                  <c:v>0</c:v>
                </c:pt>
                <c:pt idx="9">
                  <c:v>4</c:v>
                </c:pt>
                <c:pt idx="10">
                  <c:v>36.5</c:v>
                </c:pt>
                <c:pt idx="11">
                  <c:v>0</c:v>
                </c:pt>
                <c:pt idx="12">
                  <c:v>4</c:v>
                </c:pt>
                <c:pt idx="13">
                  <c:v>3.5</c:v>
                </c:pt>
                <c:pt idx="14">
                  <c:v>6.5</c:v>
                </c:pt>
                <c:pt idx="15">
                  <c:v>0</c:v>
                </c:pt>
                <c:pt idx="16">
                  <c:v>14.5</c:v>
                </c:pt>
                <c:pt idx="17">
                  <c:v>17</c:v>
                </c:pt>
                <c:pt idx="18">
                  <c:v>1.5</c:v>
                </c:pt>
                <c:pt idx="19">
                  <c:v>54</c:v>
                </c:pt>
                <c:pt idx="20">
                  <c:v>9.5</c:v>
                </c:pt>
                <c:pt idx="21">
                  <c:v>93.5</c:v>
                </c:pt>
                <c:pt idx="22">
                  <c:v>0.5</c:v>
                </c:pt>
                <c:pt idx="23">
                  <c:v>6</c:v>
                </c:pt>
                <c:pt idx="24">
                  <c:v>0</c:v>
                </c:pt>
                <c:pt idx="25">
                  <c:v>12.5</c:v>
                </c:pt>
                <c:pt idx="26">
                  <c:v>64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22</c:v>
                </c:pt>
                <c:pt idx="32">
                  <c:v>0</c:v>
                </c:pt>
                <c:pt idx="33">
                  <c:v>0</c:v>
                </c:pt>
                <c:pt idx="34">
                  <c:v>84.5</c:v>
                </c:pt>
                <c:pt idx="35">
                  <c:v>36</c:v>
                </c:pt>
                <c:pt idx="36">
                  <c:v>84</c:v>
                </c:pt>
                <c:pt idx="37">
                  <c:v>5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252</c:v>
                </c:pt>
                <c:pt idx="44">
                  <c:v>1</c:v>
                </c:pt>
                <c:pt idx="45">
                  <c:v>27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16</c:v>
                </c:pt>
                <c:pt idx="50">
                  <c:v>90.5</c:v>
                </c:pt>
                <c:pt idx="51">
                  <c:v>75</c:v>
                </c:pt>
                <c:pt idx="52">
                  <c:v>3.5</c:v>
                </c:pt>
                <c:pt idx="53">
                  <c:v>4.5</c:v>
                </c:pt>
                <c:pt idx="54">
                  <c:v>18.5</c:v>
                </c:pt>
                <c:pt idx="55">
                  <c:v>20.5</c:v>
                </c:pt>
                <c:pt idx="56">
                  <c:v>27</c:v>
                </c:pt>
                <c:pt idx="57">
                  <c:v>92.5</c:v>
                </c:pt>
                <c:pt idx="58">
                  <c:v>431.5</c:v>
                </c:pt>
                <c:pt idx="59">
                  <c:v>108.5</c:v>
                </c:pt>
                <c:pt idx="60">
                  <c:v>0</c:v>
                </c:pt>
                <c:pt idx="61">
                  <c:v>8.5</c:v>
                </c:pt>
                <c:pt idx="62">
                  <c:v>25.5</c:v>
                </c:pt>
                <c:pt idx="63">
                  <c:v>24</c:v>
                </c:pt>
                <c:pt idx="64">
                  <c:v>18.5</c:v>
                </c:pt>
                <c:pt idx="65">
                  <c:v>10.5</c:v>
                </c:pt>
                <c:pt idx="66">
                  <c:v>3</c:v>
                </c:pt>
                <c:pt idx="67">
                  <c:v>9.5</c:v>
                </c:pt>
                <c:pt idx="68">
                  <c:v>0.5</c:v>
                </c:pt>
                <c:pt idx="69">
                  <c:v>0</c:v>
                </c:pt>
                <c:pt idx="70">
                  <c:v>64.5</c:v>
                </c:pt>
                <c:pt idx="7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'作図用データ'!$F$5</c:f>
              <c:strCache>
                <c:ptCount val="1"/>
                <c:pt idx="0">
                  <c:v>降水量平年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'作図用データ'!$F$6:$F$77</c:f>
              <c:numCache>
                <c:ptCount val="72"/>
                <c:pt idx="0">
                  <c:v>11.746666666666666</c:v>
                </c:pt>
                <c:pt idx="1">
                  <c:v>8.313333333333334</c:v>
                </c:pt>
                <c:pt idx="2">
                  <c:v>9.55</c:v>
                </c:pt>
                <c:pt idx="3">
                  <c:v>11.213333333333333</c:v>
                </c:pt>
                <c:pt idx="4">
                  <c:v>14.156666666666666</c:v>
                </c:pt>
                <c:pt idx="5">
                  <c:v>12.906666666666666</c:v>
                </c:pt>
                <c:pt idx="6">
                  <c:v>8.723333333333333</c:v>
                </c:pt>
                <c:pt idx="7">
                  <c:v>9.316666666666666</c:v>
                </c:pt>
                <c:pt idx="8">
                  <c:v>10.96</c:v>
                </c:pt>
                <c:pt idx="9">
                  <c:v>22.61</c:v>
                </c:pt>
                <c:pt idx="10">
                  <c:v>17.9</c:v>
                </c:pt>
                <c:pt idx="11">
                  <c:v>13.17</c:v>
                </c:pt>
                <c:pt idx="12">
                  <c:v>19.423333333333336</c:v>
                </c:pt>
                <c:pt idx="13">
                  <c:v>15.9</c:v>
                </c:pt>
                <c:pt idx="14">
                  <c:v>24.2</c:v>
                </c:pt>
                <c:pt idx="15">
                  <c:v>18.303333333333335</c:v>
                </c:pt>
                <c:pt idx="16">
                  <c:v>24.133333333333333</c:v>
                </c:pt>
                <c:pt idx="17">
                  <c:v>25.1</c:v>
                </c:pt>
                <c:pt idx="18">
                  <c:v>23.666666666666668</c:v>
                </c:pt>
                <c:pt idx="19">
                  <c:v>21.90666666666667</c:v>
                </c:pt>
                <c:pt idx="20">
                  <c:v>26.47</c:v>
                </c:pt>
                <c:pt idx="21">
                  <c:v>22.35</c:v>
                </c:pt>
                <c:pt idx="22">
                  <c:v>22.283333333333335</c:v>
                </c:pt>
                <c:pt idx="23">
                  <c:v>15.123333333333333</c:v>
                </c:pt>
                <c:pt idx="24">
                  <c:v>29.43</c:v>
                </c:pt>
                <c:pt idx="25">
                  <c:v>30.8</c:v>
                </c:pt>
                <c:pt idx="26">
                  <c:v>39.88666666666666</c:v>
                </c:pt>
                <c:pt idx="27">
                  <c:v>30.686666666666667</c:v>
                </c:pt>
                <c:pt idx="28">
                  <c:v>24.8</c:v>
                </c:pt>
                <c:pt idx="29">
                  <c:v>21.103333333333335</c:v>
                </c:pt>
                <c:pt idx="30">
                  <c:v>24.023333333333333</c:v>
                </c:pt>
                <c:pt idx="31">
                  <c:v>34.49333333333333</c:v>
                </c:pt>
                <c:pt idx="32">
                  <c:v>31.273333333333333</c:v>
                </c:pt>
                <c:pt idx="33">
                  <c:v>43.04</c:v>
                </c:pt>
                <c:pt idx="34">
                  <c:v>56.776666666666664</c:v>
                </c:pt>
                <c:pt idx="35">
                  <c:v>40.516666666666666</c:v>
                </c:pt>
                <c:pt idx="36">
                  <c:v>51.37</c:v>
                </c:pt>
                <c:pt idx="37">
                  <c:v>28.416666666666668</c:v>
                </c:pt>
                <c:pt idx="38">
                  <c:v>41.29333333333333</c:v>
                </c:pt>
                <c:pt idx="39">
                  <c:v>30.2</c:v>
                </c:pt>
                <c:pt idx="40">
                  <c:v>12.776666666666667</c:v>
                </c:pt>
                <c:pt idx="41">
                  <c:v>29.55</c:v>
                </c:pt>
                <c:pt idx="42">
                  <c:v>17.026666666666667</c:v>
                </c:pt>
                <c:pt idx="43">
                  <c:v>33.49333333333333</c:v>
                </c:pt>
                <c:pt idx="44">
                  <c:v>17.746666666666666</c:v>
                </c:pt>
                <c:pt idx="45">
                  <c:v>14.506666666666666</c:v>
                </c:pt>
                <c:pt idx="46">
                  <c:v>14.766666666666667</c:v>
                </c:pt>
                <c:pt idx="47">
                  <c:v>28.603333333333335</c:v>
                </c:pt>
                <c:pt idx="48">
                  <c:v>27.476666666666667</c:v>
                </c:pt>
                <c:pt idx="49">
                  <c:v>37.95</c:v>
                </c:pt>
                <c:pt idx="50">
                  <c:v>43.94</c:v>
                </c:pt>
                <c:pt idx="51">
                  <c:v>36.15</c:v>
                </c:pt>
                <c:pt idx="52">
                  <c:v>38.36333333333334</c:v>
                </c:pt>
                <c:pt idx="53">
                  <c:v>36.46666666666667</c:v>
                </c:pt>
                <c:pt idx="54">
                  <c:v>26.30666666666667</c:v>
                </c:pt>
                <c:pt idx="55">
                  <c:v>37.43</c:v>
                </c:pt>
                <c:pt idx="56">
                  <c:v>18.703333333333333</c:v>
                </c:pt>
                <c:pt idx="57">
                  <c:v>22.07</c:v>
                </c:pt>
                <c:pt idx="58">
                  <c:v>12.456666666666667</c:v>
                </c:pt>
                <c:pt idx="59">
                  <c:v>21.183333333333334</c:v>
                </c:pt>
                <c:pt idx="60">
                  <c:v>16.63</c:v>
                </c:pt>
                <c:pt idx="61">
                  <c:v>13.296666666666665</c:v>
                </c:pt>
                <c:pt idx="62">
                  <c:v>20.383333333333333</c:v>
                </c:pt>
                <c:pt idx="63">
                  <c:v>13.76</c:v>
                </c:pt>
                <c:pt idx="64">
                  <c:v>15.54</c:v>
                </c:pt>
                <c:pt idx="65">
                  <c:v>26.706666666666667</c:v>
                </c:pt>
                <c:pt idx="66">
                  <c:v>15.306666666666667</c:v>
                </c:pt>
                <c:pt idx="67">
                  <c:v>9.346666666666666</c:v>
                </c:pt>
                <c:pt idx="68">
                  <c:v>8.686666666666667</c:v>
                </c:pt>
                <c:pt idx="69">
                  <c:v>8.933333333333334</c:v>
                </c:pt>
                <c:pt idx="70">
                  <c:v>6.9</c:v>
                </c:pt>
                <c:pt idx="71">
                  <c:v>10.173333333333334</c:v>
                </c:pt>
              </c:numCache>
            </c:numRef>
          </c:val>
        </c:ser>
        <c:overlap val="2"/>
        <c:gapWidth val="45"/>
        <c:axId val="39674186"/>
        <c:axId val="21523355"/>
      </c:barChart>
      <c:lineChart>
        <c:grouping val="standard"/>
        <c:varyColors val="0"/>
        <c:ser>
          <c:idx val="2"/>
          <c:order val="2"/>
          <c:tx>
            <c:strRef>
              <c:f>'作図用データ'!$K$5</c:f>
              <c:strCache>
                <c:ptCount val="1"/>
                <c:pt idx="0">
                  <c:v>平均気温本年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'作図用データ'!$K$6:$K$77</c:f>
              <c:numCache>
                <c:ptCount val="72"/>
                <c:pt idx="0">
                  <c:v>6.82</c:v>
                </c:pt>
                <c:pt idx="1">
                  <c:v>6.82</c:v>
                </c:pt>
                <c:pt idx="2">
                  <c:v>5.0200000000000005</c:v>
                </c:pt>
                <c:pt idx="3">
                  <c:v>4.779999999999999</c:v>
                </c:pt>
                <c:pt idx="4">
                  <c:v>2.5200000000000005</c:v>
                </c:pt>
                <c:pt idx="5">
                  <c:v>6.533333333333334</c:v>
                </c:pt>
                <c:pt idx="6">
                  <c:v>6.26</c:v>
                </c:pt>
                <c:pt idx="7">
                  <c:v>4.4799999999999995</c:v>
                </c:pt>
                <c:pt idx="8">
                  <c:v>3.2400000000000007</c:v>
                </c:pt>
                <c:pt idx="9">
                  <c:v>10.02</c:v>
                </c:pt>
                <c:pt idx="10">
                  <c:v>6.58</c:v>
                </c:pt>
                <c:pt idx="11">
                  <c:v>5.233333333333333</c:v>
                </c:pt>
                <c:pt idx="12">
                  <c:v>8.24</c:v>
                </c:pt>
                <c:pt idx="13">
                  <c:v>6.4399999999999995</c:v>
                </c:pt>
                <c:pt idx="14">
                  <c:v>7.140000000000001</c:v>
                </c:pt>
                <c:pt idx="15">
                  <c:v>8.24</c:v>
                </c:pt>
                <c:pt idx="16">
                  <c:v>8.040000000000001</c:v>
                </c:pt>
                <c:pt idx="17">
                  <c:v>9.416666666666666</c:v>
                </c:pt>
                <c:pt idx="18">
                  <c:v>10.3</c:v>
                </c:pt>
                <c:pt idx="19">
                  <c:v>16.439999999999998</c:v>
                </c:pt>
                <c:pt idx="20">
                  <c:v>14.52</c:v>
                </c:pt>
                <c:pt idx="21">
                  <c:v>17</c:v>
                </c:pt>
                <c:pt idx="22">
                  <c:v>15.24</c:v>
                </c:pt>
                <c:pt idx="23">
                  <c:v>15.76</c:v>
                </c:pt>
                <c:pt idx="24">
                  <c:v>18.560000000000002</c:v>
                </c:pt>
                <c:pt idx="25">
                  <c:v>19.160000000000004</c:v>
                </c:pt>
                <c:pt idx="26">
                  <c:v>19.259999999999998</c:v>
                </c:pt>
                <c:pt idx="27">
                  <c:v>18.580000000000002</c:v>
                </c:pt>
                <c:pt idx="28">
                  <c:v>20.560000000000002</c:v>
                </c:pt>
                <c:pt idx="29">
                  <c:v>21.3</c:v>
                </c:pt>
                <c:pt idx="30">
                  <c:v>19.999999999999996</c:v>
                </c:pt>
                <c:pt idx="31">
                  <c:v>20.96</c:v>
                </c:pt>
                <c:pt idx="32">
                  <c:v>20.080000000000002</c:v>
                </c:pt>
                <c:pt idx="33">
                  <c:v>22.4</c:v>
                </c:pt>
                <c:pt idx="34">
                  <c:v>22.48</c:v>
                </c:pt>
                <c:pt idx="35">
                  <c:v>23.5</c:v>
                </c:pt>
                <c:pt idx="36">
                  <c:v>26.160000000000004</c:v>
                </c:pt>
                <c:pt idx="37">
                  <c:v>25.939999999999998</c:v>
                </c:pt>
                <c:pt idx="38">
                  <c:v>27.520000000000003</c:v>
                </c:pt>
                <c:pt idx="39">
                  <c:v>27.439999999999998</c:v>
                </c:pt>
                <c:pt idx="40">
                  <c:v>28.040000000000003</c:v>
                </c:pt>
                <c:pt idx="41">
                  <c:v>28.600000000000005</c:v>
                </c:pt>
                <c:pt idx="42">
                  <c:v>28.74</c:v>
                </c:pt>
                <c:pt idx="43">
                  <c:v>28.580000000000002</c:v>
                </c:pt>
                <c:pt idx="44">
                  <c:v>27.6</c:v>
                </c:pt>
                <c:pt idx="45">
                  <c:v>27.600000000000005</c:v>
                </c:pt>
                <c:pt idx="46">
                  <c:v>28.859999999999996</c:v>
                </c:pt>
                <c:pt idx="47">
                  <c:v>27.383333333333336</c:v>
                </c:pt>
                <c:pt idx="48">
                  <c:v>23.699999999999996</c:v>
                </c:pt>
                <c:pt idx="49">
                  <c:v>25.119999999999997</c:v>
                </c:pt>
                <c:pt idx="50">
                  <c:v>23.979999999999997</c:v>
                </c:pt>
                <c:pt idx="51">
                  <c:v>22.139999999999997</c:v>
                </c:pt>
                <c:pt idx="52">
                  <c:v>21.1</c:v>
                </c:pt>
                <c:pt idx="53">
                  <c:v>20.96</c:v>
                </c:pt>
                <c:pt idx="54">
                  <c:v>19.939999999999998</c:v>
                </c:pt>
                <c:pt idx="55">
                  <c:v>21</c:v>
                </c:pt>
                <c:pt idx="56">
                  <c:v>19.999999999999996</c:v>
                </c:pt>
                <c:pt idx="57">
                  <c:v>15.4</c:v>
                </c:pt>
                <c:pt idx="58">
                  <c:v>15.680000000000001</c:v>
                </c:pt>
                <c:pt idx="59">
                  <c:v>14.85</c:v>
                </c:pt>
                <c:pt idx="60">
                  <c:v>13.639999999999997</c:v>
                </c:pt>
                <c:pt idx="61">
                  <c:v>14.36</c:v>
                </c:pt>
                <c:pt idx="62">
                  <c:v>12.18</c:v>
                </c:pt>
                <c:pt idx="63">
                  <c:v>8.879999999999999</c:v>
                </c:pt>
                <c:pt idx="64">
                  <c:v>8.66</c:v>
                </c:pt>
                <c:pt idx="65">
                  <c:v>11.819999999999999</c:v>
                </c:pt>
                <c:pt idx="66">
                  <c:v>7.220000000000001</c:v>
                </c:pt>
                <c:pt idx="67">
                  <c:v>5.779999999999999</c:v>
                </c:pt>
                <c:pt idx="68">
                  <c:v>4.959999999999999</c:v>
                </c:pt>
                <c:pt idx="69">
                  <c:v>4.5600000000000005</c:v>
                </c:pt>
                <c:pt idx="70">
                  <c:v>6.38</c:v>
                </c:pt>
                <c:pt idx="71">
                  <c:v>5.866666666666667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'作図用データ'!$L$5</c:f>
              <c:strCache>
                <c:ptCount val="1"/>
                <c:pt idx="0">
                  <c:v>平均気温平年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'作図用データ'!$L$6:$L$77</c:f>
              <c:numCache>
                <c:ptCount val="72"/>
                <c:pt idx="0">
                  <c:v>5.885333333333333</c:v>
                </c:pt>
                <c:pt idx="1">
                  <c:v>5.91</c:v>
                </c:pt>
                <c:pt idx="2">
                  <c:v>5.3373333333333335</c:v>
                </c:pt>
                <c:pt idx="3">
                  <c:v>5.541333333333333</c:v>
                </c:pt>
                <c:pt idx="4">
                  <c:v>4.748666666666667</c:v>
                </c:pt>
                <c:pt idx="5">
                  <c:v>4.741111111111111</c:v>
                </c:pt>
                <c:pt idx="6">
                  <c:v>4.435333333333334</c:v>
                </c:pt>
                <c:pt idx="7">
                  <c:v>5.701333333333334</c:v>
                </c:pt>
                <c:pt idx="8">
                  <c:v>6.217333333333333</c:v>
                </c:pt>
                <c:pt idx="9">
                  <c:v>6.006000000000001</c:v>
                </c:pt>
                <c:pt idx="10">
                  <c:v>6.642666666666667</c:v>
                </c:pt>
                <c:pt idx="11">
                  <c:v>6.702222222222222</c:v>
                </c:pt>
                <c:pt idx="12">
                  <c:v>7.421999999999999</c:v>
                </c:pt>
                <c:pt idx="13">
                  <c:v>7.791333333333331</c:v>
                </c:pt>
                <c:pt idx="14">
                  <c:v>9.051333333333334</c:v>
                </c:pt>
                <c:pt idx="15">
                  <c:v>9.437999999999999</c:v>
                </c:pt>
                <c:pt idx="16">
                  <c:v>10.167333333333335</c:v>
                </c:pt>
                <c:pt idx="17">
                  <c:v>10.648888888888887</c:v>
                </c:pt>
                <c:pt idx="18">
                  <c:v>11.987333333333332</c:v>
                </c:pt>
                <c:pt idx="19">
                  <c:v>13.633999999999999</c:v>
                </c:pt>
                <c:pt idx="20">
                  <c:v>14.158666666666667</c:v>
                </c:pt>
                <c:pt idx="21">
                  <c:v>15.094</c:v>
                </c:pt>
                <c:pt idx="22">
                  <c:v>15.67</c:v>
                </c:pt>
                <c:pt idx="23">
                  <c:v>16.631333333333334</c:v>
                </c:pt>
                <c:pt idx="24">
                  <c:v>17.656000000000002</c:v>
                </c:pt>
                <c:pt idx="25">
                  <c:v>18.67266666666667</c:v>
                </c:pt>
                <c:pt idx="26">
                  <c:v>18.578</c:v>
                </c:pt>
                <c:pt idx="27">
                  <c:v>18.846</c:v>
                </c:pt>
                <c:pt idx="28">
                  <c:v>19.582666666666668</c:v>
                </c:pt>
                <c:pt idx="29">
                  <c:v>20.027222222222218</c:v>
                </c:pt>
                <c:pt idx="30">
                  <c:v>20.916666666666668</c:v>
                </c:pt>
                <c:pt idx="31">
                  <c:v>21.630666666666663</c:v>
                </c:pt>
                <c:pt idx="32">
                  <c:v>22.004666666666665</c:v>
                </c:pt>
                <c:pt idx="33">
                  <c:v>22.871333333333336</c:v>
                </c:pt>
                <c:pt idx="34">
                  <c:v>23.304666666666666</c:v>
                </c:pt>
                <c:pt idx="35">
                  <c:v>24.446666666666665</c:v>
                </c:pt>
                <c:pt idx="36">
                  <c:v>25.06066666666667</c:v>
                </c:pt>
                <c:pt idx="37">
                  <c:v>25.73466666666667</c:v>
                </c:pt>
                <c:pt idx="38">
                  <c:v>26.622666666666667</c:v>
                </c:pt>
                <c:pt idx="39">
                  <c:v>26.752666666666673</c:v>
                </c:pt>
                <c:pt idx="40">
                  <c:v>27.33</c:v>
                </c:pt>
                <c:pt idx="41">
                  <c:v>27.55944444444445</c:v>
                </c:pt>
                <c:pt idx="42">
                  <c:v>27.81333333333333</c:v>
                </c:pt>
                <c:pt idx="43">
                  <c:v>27.416666666666668</c:v>
                </c:pt>
                <c:pt idx="44">
                  <c:v>27.567999999999994</c:v>
                </c:pt>
                <c:pt idx="45">
                  <c:v>27.473333333333333</c:v>
                </c:pt>
                <c:pt idx="46">
                  <c:v>27.127333333333343</c:v>
                </c:pt>
                <c:pt idx="47">
                  <c:v>26.958333333333332</c:v>
                </c:pt>
                <c:pt idx="48">
                  <c:v>26.220666666666666</c:v>
                </c:pt>
                <c:pt idx="49">
                  <c:v>25.548666666666666</c:v>
                </c:pt>
                <c:pt idx="50">
                  <c:v>24.508666666666663</c:v>
                </c:pt>
                <c:pt idx="51">
                  <c:v>23.62</c:v>
                </c:pt>
                <c:pt idx="52">
                  <c:v>22.616666666666674</c:v>
                </c:pt>
                <c:pt idx="53">
                  <c:v>21.32533333333333</c:v>
                </c:pt>
                <c:pt idx="54">
                  <c:v>20.625333333333337</c:v>
                </c:pt>
                <c:pt idx="55">
                  <c:v>19.32933333333333</c:v>
                </c:pt>
                <c:pt idx="56">
                  <c:v>19.526666666666664</c:v>
                </c:pt>
                <c:pt idx="57">
                  <c:v>17.331999999999997</c:v>
                </c:pt>
                <c:pt idx="58">
                  <c:v>16.364666666666665</c:v>
                </c:pt>
                <c:pt idx="59">
                  <c:v>15.540555555555557</c:v>
                </c:pt>
                <c:pt idx="60">
                  <c:v>14.94</c:v>
                </c:pt>
                <c:pt idx="61">
                  <c:v>14.572</c:v>
                </c:pt>
                <c:pt idx="62">
                  <c:v>13.461333333333334</c:v>
                </c:pt>
                <c:pt idx="63">
                  <c:v>11.779333333333334</c:v>
                </c:pt>
                <c:pt idx="64">
                  <c:v>11.065333333333333</c:v>
                </c:pt>
                <c:pt idx="65">
                  <c:v>10.438666666666668</c:v>
                </c:pt>
                <c:pt idx="66">
                  <c:v>9.483333333333333</c:v>
                </c:pt>
                <c:pt idx="67">
                  <c:v>8.656666666666666</c:v>
                </c:pt>
                <c:pt idx="68">
                  <c:v>8.138666666666667</c:v>
                </c:pt>
                <c:pt idx="69">
                  <c:v>7.147333333333335</c:v>
                </c:pt>
                <c:pt idx="70">
                  <c:v>6.906666666666668</c:v>
                </c:pt>
                <c:pt idx="71">
                  <c:v>6.406666666666665</c:v>
                </c:pt>
              </c:numCache>
            </c:numRef>
          </c:val>
          <c:smooth val="0"/>
        </c:ser>
        <c:axId val="59492468"/>
        <c:axId val="6567016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23355"/>
        <c:crosses val="autoZero"/>
        <c:auto val="0"/>
        <c:lblOffset val="100"/>
        <c:tickLblSkip val="2"/>
        <c:noMultiLvlLbl val="0"/>
      </c:catAx>
      <c:valAx>
        <c:axId val="21523355"/>
        <c:scaling>
          <c:orientation val="minMax"/>
          <c:max val="5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catAx>
        <c:axId val="594924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70165"/>
        <c:crosses val="autoZero"/>
        <c:auto val="0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924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1245"/>
          <c:w val="0.143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7875"/>
          <c:w val="0.86825"/>
          <c:h val="0.91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8"/>
          <c:order val="1"/>
          <c:tx>
            <c:strRef>
              <c:f>'作図用データ'!$G$5</c:f>
              <c:strCache>
                <c:ptCount val="1"/>
                <c:pt idx="0">
                  <c:v>最低気温本年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'作図用データ'!$G$6:$G$77</c:f>
              <c:numCache>
                <c:ptCount val="72"/>
                <c:pt idx="0">
                  <c:v>2.5799999999999996</c:v>
                </c:pt>
                <c:pt idx="1">
                  <c:v>2.7600000000000002</c:v>
                </c:pt>
                <c:pt idx="2">
                  <c:v>1.54</c:v>
                </c:pt>
                <c:pt idx="3">
                  <c:v>0.5800000000000001</c:v>
                </c:pt>
                <c:pt idx="4">
                  <c:v>-0.62</c:v>
                </c:pt>
                <c:pt idx="5">
                  <c:v>1.1166666666666665</c:v>
                </c:pt>
                <c:pt idx="6">
                  <c:v>1.2</c:v>
                </c:pt>
                <c:pt idx="7">
                  <c:v>1.8399999999999999</c:v>
                </c:pt>
                <c:pt idx="8">
                  <c:v>-0.6199999999999999</c:v>
                </c:pt>
                <c:pt idx="9">
                  <c:v>4.1</c:v>
                </c:pt>
                <c:pt idx="10">
                  <c:v>1.0399999999999998</c:v>
                </c:pt>
                <c:pt idx="11">
                  <c:v>-0.03333333333333329</c:v>
                </c:pt>
                <c:pt idx="12">
                  <c:v>3.2</c:v>
                </c:pt>
                <c:pt idx="13">
                  <c:v>1.4599999999999997</c:v>
                </c:pt>
                <c:pt idx="14">
                  <c:v>3.08</c:v>
                </c:pt>
                <c:pt idx="15">
                  <c:v>1.64</c:v>
                </c:pt>
                <c:pt idx="16">
                  <c:v>4.6</c:v>
                </c:pt>
                <c:pt idx="17">
                  <c:v>4.8999999999999995</c:v>
                </c:pt>
                <c:pt idx="18">
                  <c:v>4.0200000000000005</c:v>
                </c:pt>
                <c:pt idx="19">
                  <c:v>13.620000000000001</c:v>
                </c:pt>
                <c:pt idx="20">
                  <c:v>8.66</c:v>
                </c:pt>
                <c:pt idx="21">
                  <c:v>11.84</c:v>
                </c:pt>
                <c:pt idx="22">
                  <c:v>9.78</c:v>
                </c:pt>
                <c:pt idx="23">
                  <c:v>9.66</c:v>
                </c:pt>
                <c:pt idx="24">
                  <c:v>11.559999999999999</c:v>
                </c:pt>
                <c:pt idx="25">
                  <c:v>13.920000000000002</c:v>
                </c:pt>
                <c:pt idx="26">
                  <c:v>14.26</c:v>
                </c:pt>
                <c:pt idx="27">
                  <c:v>12.260000000000002</c:v>
                </c:pt>
                <c:pt idx="28">
                  <c:v>16.02</c:v>
                </c:pt>
                <c:pt idx="29">
                  <c:v>15.733333333333334</c:v>
                </c:pt>
                <c:pt idx="30">
                  <c:v>13.540000000000001</c:v>
                </c:pt>
                <c:pt idx="31">
                  <c:v>15.819999999999999</c:v>
                </c:pt>
                <c:pt idx="32">
                  <c:v>14.120000000000001</c:v>
                </c:pt>
                <c:pt idx="33">
                  <c:v>16.64</c:v>
                </c:pt>
                <c:pt idx="34">
                  <c:v>19.380000000000003</c:v>
                </c:pt>
                <c:pt idx="35">
                  <c:v>20.98</c:v>
                </c:pt>
                <c:pt idx="36">
                  <c:v>22.979999999999997</c:v>
                </c:pt>
                <c:pt idx="37">
                  <c:v>22.16</c:v>
                </c:pt>
                <c:pt idx="38">
                  <c:v>23.740000000000002</c:v>
                </c:pt>
                <c:pt idx="39">
                  <c:v>23.220000000000002</c:v>
                </c:pt>
                <c:pt idx="40">
                  <c:v>23.9</c:v>
                </c:pt>
                <c:pt idx="41">
                  <c:v>25.316666666666666</c:v>
                </c:pt>
                <c:pt idx="42">
                  <c:v>24.259999999999998</c:v>
                </c:pt>
                <c:pt idx="43">
                  <c:v>24.660000000000004</c:v>
                </c:pt>
                <c:pt idx="44">
                  <c:v>23.419999999999998</c:v>
                </c:pt>
                <c:pt idx="45">
                  <c:v>24.060000000000002</c:v>
                </c:pt>
                <c:pt idx="46">
                  <c:v>24.46</c:v>
                </c:pt>
                <c:pt idx="47">
                  <c:v>22.96666666666667</c:v>
                </c:pt>
                <c:pt idx="48">
                  <c:v>19.26</c:v>
                </c:pt>
                <c:pt idx="49">
                  <c:v>20.56</c:v>
                </c:pt>
                <c:pt idx="50">
                  <c:v>20.32</c:v>
                </c:pt>
                <c:pt idx="51">
                  <c:v>18.860000000000003</c:v>
                </c:pt>
                <c:pt idx="52">
                  <c:v>17.66</c:v>
                </c:pt>
                <c:pt idx="53">
                  <c:v>15.34</c:v>
                </c:pt>
                <c:pt idx="54">
                  <c:v>15.36</c:v>
                </c:pt>
                <c:pt idx="55">
                  <c:v>17.72</c:v>
                </c:pt>
                <c:pt idx="56">
                  <c:v>17.380000000000003</c:v>
                </c:pt>
                <c:pt idx="57">
                  <c:v>13.48</c:v>
                </c:pt>
                <c:pt idx="58">
                  <c:v>13.080000000000002</c:v>
                </c:pt>
                <c:pt idx="59">
                  <c:v>10.666666666666666</c:v>
                </c:pt>
                <c:pt idx="60">
                  <c:v>8.72</c:v>
                </c:pt>
                <c:pt idx="61">
                  <c:v>9.120000000000001</c:v>
                </c:pt>
                <c:pt idx="62">
                  <c:v>7.88</c:v>
                </c:pt>
                <c:pt idx="63">
                  <c:v>5.58</c:v>
                </c:pt>
                <c:pt idx="64">
                  <c:v>3.7600000000000002</c:v>
                </c:pt>
                <c:pt idx="65">
                  <c:v>7.94</c:v>
                </c:pt>
                <c:pt idx="66">
                  <c:v>3.96</c:v>
                </c:pt>
                <c:pt idx="67">
                  <c:v>1.6200000000000003</c:v>
                </c:pt>
                <c:pt idx="68">
                  <c:v>1.78</c:v>
                </c:pt>
                <c:pt idx="69">
                  <c:v>1.2999999999999998</c:v>
                </c:pt>
                <c:pt idx="70">
                  <c:v>1.4600000000000002</c:v>
                </c:pt>
                <c:pt idx="71">
                  <c:v>2.25</c:v>
                </c:pt>
              </c:numCache>
            </c:numRef>
          </c:val>
        </c:ser>
        <c:ser>
          <c:idx val="9"/>
          <c:order val="2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10"/>
          <c:order val="3"/>
          <c:tx>
            <c:strRef>
              <c:f>'作図用データ'!$I$5</c:f>
              <c:strCache>
                <c:ptCount val="1"/>
                <c:pt idx="0">
                  <c:v>最高気温本年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'作図用データ'!$I$6:$I$77</c:f>
              <c:numCache>
                <c:ptCount val="72"/>
                <c:pt idx="0">
                  <c:v>12.24</c:v>
                </c:pt>
                <c:pt idx="1">
                  <c:v>10.72</c:v>
                </c:pt>
                <c:pt idx="2">
                  <c:v>7.420000000000002</c:v>
                </c:pt>
                <c:pt idx="3">
                  <c:v>9.26</c:v>
                </c:pt>
                <c:pt idx="4">
                  <c:v>6.3199999999999985</c:v>
                </c:pt>
                <c:pt idx="5">
                  <c:v>12.633333333333333</c:v>
                </c:pt>
                <c:pt idx="6">
                  <c:v>11.219999999999999</c:v>
                </c:pt>
                <c:pt idx="7">
                  <c:v>7.5</c:v>
                </c:pt>
                <c:pt idx="8">
                  <c:v>8.239999999999998</c:v>
                </c:pt>
                <c:pt idx="9">
                  <c:v>14.719999999999999</c:v>
                </c:pt>
                <c:pt idx="10">
                  <c:v>11.9</c:v>
                </c:pt>
                <c:pt idx="11">
                  <c:v>11.633333333333333</c:v>
                </c:pt>
                <c:pt idx="12">
                  <c:v>14.62</c:v>
                </c:pt>
                <c:pt idx="13">
                  <c:v>11.22</c:v>
                </c:pt>
                <c:pt idx="14">
                  <c:v>12</c:v>
                </c:pt>
                <c:pt idx="15">
                  <c:v>14.819999999999999</c:v>
                </c:pt>
                <c:pt idx="16">
                  <c:v>12.440000000000001</c:v>
                </c:pt>
                <c:pt idx="17">
                  <c:v>15.100000000000001</c:v>
                </c:pt>
                <c:pt idx="18">
                  <c:v>17.22</c:v>
                </c:pt>
                <c:pt idx="19">
                  <c:v>18.7</c:v>
                </c:pt>
                <c:pt idx="20">
                  <c:v>20.04</c:v>
                </c:pt>
                <c:pt idx="21">
                  <c:v>21.5</c:v>
                </c:pt>
                <c:pt idx="22">
                  <c:v>21.4</c:v>
                </c:pt>
                <c:pt idx="23">
                  <c:v>22.080000000000002</c:v>
                </c:pt>
                <c:pt idx="24">
                  <c:v>25.3</c:v>
                </c:pt>
                <c:pt idx="25">
                  <c:v>25.28</c:v>
                </c:pt>
                <c:pt idx="26">
                  <c:v>24.8</c:v>
                </c:pt>
                <c:pt idx="27">
                  <c:v>25.160000000000004</c:v>
                </c:pt>
                <c:pt idx="28">
                  <c:v>25.98</c:v>
                </c:pt>
                <c:pt idx="29">
                  <c:v>27.8</c:v>
                </c:pt>
                <c:pt idx="30">
                  <c:v>26.240000000000002</c:v>
                </c:pt>
                <c:pt idx="31">
                  <c:v>26.759999999999998</c:v>
                </c:pt>
                <c:pt idx="32">
                  <c:v>26.2</c:v>
                </c:pt>
                <c:pt idx="33">
                  <c:v>28.860000000000003</c:v>
                </c:pt>
                <c:pt idx="34">
                  <c:v>26.98</c:v>
                </c:pt>
                <c:pt idx="35">
                  <c:v>27.119999999999997</c:v>
                </c:pt>
                <c:pt idx="36">
                  <c:v>30.679999999999996</c:v>
                </c:pt>
                <c:pt idx="37">
                  <c:v>31.3</c:v>
                </c:pt>
                <c:pt idx="38">
                  <c:v>32.620000000000005</c:v>
                </c:pt>
                <c:pt idx="39">
                  <c:v>32.86</c:v>
                </c:pt>
                <c:pt idx="40">
                  <c:v>33.16</c:v>
                </c:pt>
                <c:pt idx="41">
                  <c:v>33.61666666666667</c:v>
                </c:pt>
                <c:pt idx="42">
                  <c:v>34.58</c:v>
                </c:pt>
                <c:pt idx="43">
                  <c:v>34.08</c:v>
                </c:pt>
                <c:pt idx="44">
                  <c:v>32.660000000000004</c:v>
                </c:pt>
                <c:pt idx="45">
                  <c:v>33.12</c:v>
                </c:pt>
                <c:pt idx="46">
                  <c:v>34.52</c:v>
                </c:pt>
                <c:pt idx="47">
                  <c:v>32.71666666666667</c:v>
                </c:pt>
                <c:pt idx="48">
                  <c:v>28.54</c:v>
                </c:pt>
                <c:pt idx="49">
                  <c:v>30.619999999999997</c:v>
                </c:pt>
                <c:pt idx="50">
                  <c:v>28.22</c:v>
                </c:pt>
                <c:pt idx="51">
                  <c:v>26.7</c:v>
                </c:pt>
                <c:pt idx="52">
                  <c:v>25.52</c:v>
                </c:pt>
                <c:pt idx="53">
                  <c:v>26.779999999999994</c:v>
                </c:pt>
                <c:pt idx="54">
                  <c:v>24.02</c:v>
                </c:pt>
                <c:pt idx="55">
                  <c:v>25.98</c:v>
                </c:pt>
                <c:pt idx="56">
                  <c:v>23.720000000000002</c:v>
                </c:pt>
                <c:pt idx="57">
                  <c:v>17.520000000000003</c:v>
                </c:pt>
                <c:pt idx="58">
                  <c:v>18.2</c:v>
                </c:pt>
                <c:pt idx="59">
                  <c:v>19.566666666666666</c:v>
                </c:pt>
                <c:pt idx="60">
                  <c:v>20.119999999999997</c:v>
                </c:pt>
                <c:pt idx="61">
                  <c:v>19.56</c:v>
                </c:pt>
                <c:pt idx="62">
                  <c:v>16.96</c:v>
                </c:pt>
                <c:pt idx="63">
                  <c:v>12</c:v>
                </c:pt>
                <c:pt idx="64">
                  <c:v>13.4</c:v>
                </c:pt>
                <c:pt idx="65">
                  <c:v>16.68</c:v>
                </c:pt>
                <c:pt idx="66">
                  <c:v>11.7</c:v>
                </c:pt>
                <c:pt idx="67">
                  <c:v>10.440000000000001</c:v>
                </c:pt>
                <c:pt idx="68">
                  <c:v>8.06</c:v>
                </c:pt>
                <c:pt idx="69">
                  <c:v>8.76</c:v>
                </c:pt>
                <c:pt idx="70">
                  <c:v>12.440000000000001</c:v>
                </c:pt>
                <c:pt idx="71">
                  <c:v>9</c:v>
                </c:pt>
              </c:numCache>
            </c:numRef>
          </c:val>
        </c:ser>
        <c:overlap val="50"/>
        <c:gapWidth val="50"/>
        <c:axId val="54160574"/>
        <c:axId val="17683119"/>
      </c:barChart>
      <c:lineChart>
        <c:grouping val="standard"/>
        <c:varyColors val="0"/>
        <c:ser>
          <c:idx val="2"/>
          <c:order val="4"/>
          <c:tx>
            <c:strRef>
              <c:f>'作図用データ'!$K$5</c:f>
              <c:strCache>
                <c:ptCount val="1"/>
                <c:pt idx="0">
                  <c:v>平均気温本年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'作図用データ'!$K$6:$K$77</c:f>
              <c:numCache>
                <c:ptCount val="72"/>
                <c:pt idx="0">
                  <c:v>6.82</c:v>
                </c:pt>
                <c:pt idx="1">
                  <c:v>6.82</c:v>
                </c:pt>
                <c:pt idx="2">
                  <c:v>5.0200000000000005</c:v>
                </c:pt>
                <c:pt idx="3">
                  <c:v>4.779999999999999</c:v>
                </c:pt>
                <c:pt idx="4">
                  <c:v>2.5200000000000005</c:v>
                </c:pt>
                <c:pt idx="5">
                  <c:v>6.533333333333334</c:v>
                </c:pt>
                <c:pt idx="6">
                  <c:v>6.26</c:v>
                </c:pt>
                <c:pt idx="7">
                  <c:v>4.4799999999999995</c:v>
                </c:pt>
                <c:pt idx="8">
                  <c:v>3.2400000000000007</c:v>
                </c:pt>
                <c:pt idx="9">
                  <c:v>10.02</c:v>
                </c:pt>
                <c:pt idx="10">
                  <c:v>6.58</c:v>
                </c:pt>
                <c:pt idx="11">
                  <c:v>5.233333333333333</c:v>
                </c:pt>
                <c:pt idx="12">
                  <c:v>8.24</c:v>
                </c:pt>
                <c:pt idx="13">
                  <c:v>6.4399999999999995</c:v>
                </c:pt>
                <c:pt idx="14">
                  <c:v>7.140000000000001</c:v>
                </c:pt>
                <c:pt idx="15">
                  <c:v>8.24</c:v>
                </c:pt>
                <c:pt idx="16">
                  <c:v>8.040000000000001</c:v>
                </c:pt>
                <c:pt idx="17">
                  <c:v>9.416666666666666</c:v>
                </c:pt>
                <c:pt idx="18">
                  <c:v>10.3</c:v>
                </c:pt>
                <c:pt idx="19">
                  <c:v>16.439999999999998</c:v>
                </c:pt>
                <c:pt idx="20">
                  <c:v>14.52</c:v>
                </c:pt>
                <c:pt idx="21">
                  <c:v>17</c:v>
                </c:pt>
                <c:pt idx="22">
                  <c:v>15.24</c:v>
                </c:pt>
                <c:pt idx="23">
                  <c:v>15.76</c:v>
                </c:pt>
                <c:pt idx="24">
                  <c:v>18.560000000000002</c:v>
                </c:pt>
                <c:pt idx="25">
                  <c:v>19.160000000000004</c:v>
                </c:pt>
                <c:pt idx="26">
                  <c:v>19.259999999999998</c:v>
                </c:pt>
                <c:pt idx="27">
                  <c:v>18.580000000000002</c:v>
                </c:pt>
                <c:pt idx="28">
                  <c:v>20.560000000000002</c:v>
                </c:pt>
                <c:pt idx="29">
                  <c:v>21.3</c:v>
                </c:pt>
                <c:pt idx="30">
                  <c:v>19.999999999999996</c:v>
                </c:pt>
                <c:pt idx="31">
                  <c:v>20.96</c:v>
                </c:pt>
                <c:pt idx="32">
                  <c:v>20.080000000000002</c:v>
                </c:pt>
                <c:pt idx="33">
                  <c:v>22.4</c:v>
                </c:pt>
                <c:pt idx="34">
                  <c:v>22.48</c:v>
                </c:pt>
                <c:pt idx="35">
                  <c:v>23.5</c:v>
                </c:pt>
                <c:pt idx="36">
                  <c:v>26.160000000000004</c:v>
                </c:pt>
                <c:pt idx="37">
                  <c:v>25.939999999999998</c:v>
                </c:pt>
                <c:pt idx="38">
                  <c:v>27.520000000000003</c:v>
                </c:pt>
                <c:pt idx="39">
                  <c:v>27.439999999999998</c:v>
                </c:pt>
                <c:pt idx="40">
                  <c:v>28.040000000000003</c:v>
                </c:pt>
                <c:pt idx="41">
                  <c:v>28.600000000000005</c:v>
                </c:pt>
                <c:pt idx="42">
                  <c:v>28.74</c:v>
                </c:pt>
                <c:pt idx="43">
                  <c:v>28.580000000000002</c:v>
                </c:pt>
                <c:pt idx="44">
                  <c:v>27.6</c:v>
                </c:pt>
                <c:pt idx="45">
                  <c:v>27.600000000000005</c:v>
                </c:pt>
                <c:pt idx="46">
                  <c:v>28.859999999999996</c:v>
                </c:pt>
                <c:pt idx="47">
                  <c:v>27.383333333333336</c:v>
                </c:pt>
                <c:pt idx="48">
                  <c:v>23.699999999999996</c:v>
                </c:pt>
                <c:pt idx="49">
                  <c:v>25.119999999999997</c:v>
                </c:pt>
                <c:pt idx="50">
                  <c:v>23.979999999999997</c:v>
                </c:pt>
                <c:pt idx="51">
                  <c:v>22.139999999999997</c:v>
                </c:pt>
                <c:pt idx="52">
                  <c:v>21.1</c:v>
                </c:pt>
                <c:pt idx="53">
                  <c:v>20.96</c:v>
                </c:pt>
                <c:pt idx="54">
                  <c:v>19.939999999999998</c:v>
                </c:pt>
                <c:pt idx="55">
                  <c:v>21</c:v>
                </c:pt>
                <c:pt idx="56">
                  <c:v>19.999999999999996</c:v>
                </c:pt>
                <c:pt idx="57">
                  <c:v>15.4</c:v>
                </c:pt>
                <c:pt idx="58">
                  <c:v>15.680000000000001</c:v>
                </c:pt>
                <c:pt idx="59">
                  <c:v>14.85</c:v>
                </c:pt>
                <c:pt idx="60">
                  <c:v>13.639999999999997</c:v>
                </c:pt>
                <c:pt idx="61">
                  <c:v>14.36</c:v>
                </c:pt>
                <c:pt idx="62">
                  <c:v>12.18</c:v>
                </c:pt>
                <c:pt idx="63">
                  <c:v>8.879999999999999</c:v>
                </c:pt>
                <c:pt idx="64">
                  <c:v>8.66</c:v>
                </c:pt>
                <c:pt idx="65">
                  <c:v>11.819999999999999</c:v>
                </c:pt>
                <c:pt idx="66">
                  <c:v>7.220000000000001</c:v>
                </c:pt>
                <c:pt idx="67">
                  <c:v>5.779999999999999</c:v>
                </c:pt>
                <c:pt idx="68">
                  <c:v>4.959999999999999</c:v>
                </c:pt>
                <c:pt idx="69">
                  <c:v>4.5600000000000005</c:v>
                </c:pt>
                <c:pt idx="70">
                  <c:v>6.38</c:v>
                </c:pt>
                <c:pt idx="71">
                  <c:v>5.866666666666667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'作図用データ'!$L$5</c:f>
              <c:strCache>
                <c:ptCount val="1"/>
                <c:pt idx="0">
                  <c:v>平均気温平年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'作図用データ'!$L$6:$L$77</c:f>
              <c:numCache>
                <c:ptCount val="72"/>
                <c:pt idx="0">
                  <c:v>5.885333333333333</c:v>
                </c:pt>
                <c:pt idx="1">
                  <c:v>5.91</c:v>
                </c:pt>
                <c:pt idx="2">
                  <c:v>5.3373333333333335</c:v>
                </c:pt>
                <c:pt idx="3">
                  <c:v>5.541333333333333</c:v>
                </c:pt>
                <c:pt idx="4">
                  <c:v>4.748666666666667</c:v>
                </c:pt>
                <c:pt idx="5">
                  <c:v>4.741111111111111</c:v>
                </c:pt>
                <c:pt idx="6">
                  <c:v>4.435333333333334</c:v>
                </c:pt>
                <c:pt idx="7">
                  <c:v>5.701333333333334</c:v>
                </c:pt>
                <c:pt idx="8">
                  <c:v>6.217333333333333</c:v>
                </c:pt>
                <c:pt idx="9">
                  <c:v>6.006000000000001</c:v>
                </c:pt>
                <c:pt idx="10">
                  <c:v>6.642666666666667</c:v>
                </c:pt>
                <c:pt idx="11">
                  <c:v>6.702222222222222</c:v>
                </c:pt>
                <c:pt idx="12">
                  <c:v>7.421999999999999</c:v>
                </c:pt>
                <c:pt idx="13">
                  <c:v>7.791333333333331</c:v>
                </c:pt>
                <c:pt idx="14">
                  <c:v>9.051333333333334</c:v>
                </c:pt>
                <c:pt idx="15">
                  <c:v>9.437999999999999</c:v>
                </c:pt>
                <c:pt idx="16">
                  <c:v>10.167333333333335</c:v>
                </c:pt>
                <c:pt idx="17">
                  <c:v>10.648888888888887</c:v>
                </c:pt>
                <c:pt idx="18">
                  <c:v>11.987333333333332</c:v>
                </c:pt>
                <c:pt idx="19">
                  <c:v>13.633999999999999</c:v>
                </c:pt>
                <c:pt idx="20">
                  <c:v>14.158666666666667</c:v>
                </c:pt>
                <c:pt idx="21">
                  <c:v>15.094</c:v>
                </c:pt>
                <c:pt idx="22">
                  <c:v>15.67</c:v>
                </c:pt>
                <c:pt idx="23">
                  <c:v>16.631333333333334</c:v>
                </c:pt>
                <c:pt idx="24">
                  <c:v>17.656000000000002</c:v>
                </c:pt>
                <c:pt idx="25">
                  <c:v>18.67266666666667</c:v>
                </c:pt>
                <c:pt idx="26">
                  <c:v>18.578</c:v>
                </c:pt>
                <c:pt idx="27">
                  <c:v>18.846</c:v>
                </c:pt>
                <c:pt idx="28">
                  <c:v>19.582666666666668</c:v>
                </c:pt>
                <c:pt idx="29">
                  <c:v>20.027222222222218</c:v>
                </c:pt>
                <c:pt idx="30">
                  <c:v>20.916666666666668</c:v>
                </c:pt>
                <c:pt idx="31">
                  <c:v>21.630666666666663</c:v>
                </c:pt>
                <c:pt idx="32">
                  <c:v>22.004666666666665</c:v>
                </c:pt>
                <c:pt idx="33">
                  <c:v>22.871333333333336</c:v>
                </c:pt>
                <c:pt idx="34">
                  <c:v>23.304666666666666</c:v>
                </c:pt>
                <c:pt idx="35">
                  <c:v>24.446666666666665</c:v>
                </c:pt>
                <c:pt idx="36">
                  <c:v>25.06066666666667</c:v>
                </c:pt>
                <c:pt idx="37">
                  <c:v>25.73466666666667</c:v>
                </c:pt>
                <c:pt idx="38">
                  <c:v>26.622666666666667</c:v>
                </c:pt>
                <c:pt idx="39">
                  <c:v>26.752666666666673</c:v>
                </c:pt>
                <c:pt idx="40">
                  <c:v>27.33</c:v>
                </c:pt>
                <c:pt idx="41">
                  <c:v>27.55944444444445</c:v>
                </c:pt>
                <c:pt idx="42">
                  <c:v>27.81333333333333</c:v>
                </c:pt>
                <c:pt idx="43">
                  <c:v>27.416666666666668</c:v>
                </c:pt>
                <c:pt idx="44">
                  <c:v>27.567999999999994</c:v>
                </c:pt>
                <c:pt idx="45">
                  <c:v>27.473333333333333</c:v>
                </c:pt>
                <c:pt idx="46">
                  <c:v>27.127333333333343</c:v>
                </c:pt>
                <c:pt idx="47">
                  <c:v>26.958333333333332</c:v>
                </c:pt>
                <c:pt idx="48">
                  <c:v>26.220666666666666</c:v>
                </c:pt>
                <c:pt idx="49">
                  <c:v>25.548666666666666</c:v>
                </c:pt>
                <c:pt idx="50">
                  <c:v>24.508666666666663</c:v>
                </c:pt>
                <c:pt idx="51">
                  <c:v>23.62</c:v>
                </c:pt>
                <c:pt idx="52">
                  <c:v>22.616666666666674</c:v>
                </c:pt>
                <c:pt idx="53">
                  <c:v>21.32533333333333</c:v>
                </c:pt>
                <c:pt idx="54">
                  <c:v>20.625333333333337</c:v>
                </c:pt>
                <c:pt idx="55">
                  <c:v>19.32933333333333</c:v>
                </c:pt>
                <c:pt idx="56">
                  <c:v>19.526666666666664</c:v>
                </c:pt>
                <c:pt idx="57">
                  <c:v>17.331999999999997</c:v>
                </c:pt>
                <c:pt idx="58">
                  <c:v>16.364666666666665</c:v>
                </c:pt>
                <c:pt idx="59">
                  <c:v>15.540555555555557</c:v>
                </c:pt>
                <c:pt idx="60">
                  <c:v>14.94</c:v>
                </c:pt>
                <c:pt idx="61">
                  <c:v>14.572</c:v>
                </c:pt>
                <c:pt idx="62">
                  <c:v>13.461333333333334</c:v>
                </c:pt>
                <c:pt idx="63">
                  <c:v>11.779333333333334</c:v>
                </c:pt>
                <c:pt idx="64">
                  <c:v>11.065333333333333</c:v>
                </c:pt>
                <c:pt idx="65">
                  <c:v>10.438666666666668</c:v>
                </c:pt>
                <c:pt idx="66">
                  <c:v>9.483333333333333</c:v>
                </c:pt>
                <c:pt idx="67">
                  <c:v>8.656666666666666</c:v>
                </c:pt>
                <c:pt idx="68">
                  <c:v>8.138666666666667</c:v>
                </c:pt>
                <c:pt idx="69">
                  <c:v>7.147333333333335</c:v>
                </c:pt>
                <c:pt idx="70">
                  <c:v>6.906666666666668</c:v>
                </c:pt>
                <c:pt idx="71">
                  <c:v>6.406666666666665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'作図用データ'!$G$5</c:f>
              <c:strCache>
                <c:ptCount val="1"/>
                <c:pt idx="0">
                  <c:v>最低気温本年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'作図用データ'!$G$6:$G$77</c:f>
              <c:numCache>
                <c:ptCount val="72"/>
                <c:pt idx="0">
                  <c:v>2.5799999999999996</c:v>
                </c:pt>
                <c:pt idx="1">
                  <c:v>2.7600000000000002</c:v>
                </c:pt>
                <c:pt idx="2">
                  <c:v>1.54</c:v>
                </c:pt>
                <c:pt idx="3">
                  <c:v>0.5800000000000001</c:v>
                </c:pt>
                <c:pt idx="4">
                  <c:v>-0.62</c:v>
                </c:pt>
                <c:pt idx="5">
                  <c:v>1.1166666666666665</c:v>
                </c:pt>
                <c:pt idx="6">
                  <c:v>1.2</c:v>
                </c:pt>
                <c:pt idx="7">
                  <c:v>1.8399999999999999</c:v>
                </c:pt>
                <c:pt idx="8">
                  <c:v>-0.6199999999999999</c:v>
                </c:pt>
                <c:pt idx="9">
                  <c:v>4.1</c:v>
                </c:pt>
                <c:pt idx="10">
                  <c:v>1.0399999999999998</c:v>
                </c:pt>
                <c:pt idx="11">
                  <c:v>-0.03333333333333329</c:v>
                </c:pt>
                <c:pt idx="12">
                  <c:v>3.2</c:v>
                </c:pt>
                <c:pt idx="13">
                  <c:v>1.4599999999999997</c:v>
                </c:pt>
                <c:pt idx="14">
                  <c:v>3.08</c:v>
                </c:pt>
                <c:pt idx="15">
                  <c:v>1.64</c:v>
                </c:pt>
                <c:pt idx="16">
                  <c:v>4.6</c:v>
                </c:pt>
                <c:pt idx="17">
                  <c:v>4.8999999999999995</c:v>
                </c:pt>
                <c:pt idx="18">
                  <c:v>4.0200000000000005</c:v>
                </c:pt>
                <c:pt idx="19">
                  <c:v>13.620000000000001</c:v>
                </c:pt>
                <c:pt idx="20">
                  <c:v>8.66</c:v>
                </c:pt>
                <c:pt idx="21">
                  <c:v>11.84</c:v>
                </c:pt>
                <c:pt idx="22">
                  <c:v>9.78</c:v>
                </c:pt>
                <c:pt idx="23">
                  <c:v>9.66</c:v>
                </c:pt>
                <c:pt idx="24">
                  <c:v>11.559999999999999</c:v>
                </c:pt>
                <c:pt idx="25">
                  <c:v>13.920000000000002</c:v>
                </c:pt>
                <c:pt idx="26">
                  <c:v>14.26</c:v>
                </c:pt>
                <c:pt idx="27">
                  <c:v>12.260000000000002</c:v>
                </c:pt>
                <c:pt idx="28">
                  <c:v>16.02</c:v>
                </c:pt>
                <c:pt idx="29">
                  <c:v>15.733333333333334</c:v>
                </c:pt>
                <c:pt idx="30">
                  <c:v>13.540000000000001</c:v>
                </c:pt>
                <c:pt idx="31">
                  <c:v>15.819999999999999</c:v>
                </c:pt>
                <c:pt idx="32">
                  <c:v>14.120000000000001</c:v>
                </c:pt>
                <c:pt idx="33">
                  <c:v>16.64</c:v>
                </c:pt>
                <c:pt idx="34">
                  <c:v>19.380000000000003</c:v>
                </c:pt>
                <c:pt idx="35">
                  <c:v>20.98</c:v>
                </c:pt>
                <c:pt idx="36">
                  <c:v>22.979999999999997</c:v>
                </c:pt>
                <c:pt idx="37">
                  <c:v>22.16</c:v>
                </c:pt>
                <c:pt idx="38">
                  <c:v>23.740000000000002</c:v>
                </c:pt>
                <c:pt idx="39">
                  <c:v>23.220000000000002</c:v>
                </c:pt>
                <c:pt idx="40">
                  <c:v>23.9</c:v>
                </c:pt>
                <c:pt idx="41">
                  <c:v>25.316666666666666</c:v>
                </c:pt>
                <c:pt idx="42">
                  <c:v>24.259999999999998</c:v>
                </c:pt>
                <c:pt idx="43">
                  <c:v>24.660000000000004</c:v>
                </c:pt>
                <c:pt idx="44">
                  <c:v>23.419999999999998</c:v>
                </c:pt>
                <c:pt idx="45">
                  <c:v>24.060000000000002</c:v>
                </c:pt>
                <c:pt idx="46">
                  <c:v>24.46</c:v>
                </c:pt>
                <c:pt idx="47">
                  <c:v>22.96666666666667</c:v>
                </c:pt>
                <c:pt idx="48">
                  <c:v>19.26</c:v>
                </c:pt>
                <c:pt idx="49">
                  <c:v>20.56</c:v>
                </c:pt>
                <c:pt idx="50">
                  <c:v>20.32</c:v>
                </c:pt>
                <c:pt idx="51">
                  <c:v>18.860000000000003</c:v>
                </c:pt>
                <c:pt idx="52">
                  <c:v>17.66</c:v>
                </c:pt>
                <c:pt idx="53">
                  <c:v>15.34</c:v>
                </c:pt>
                <c:pt idx="54">
                  <c:v>15.36</c:v>
                </c:pt>
                <c:pt idx="55">
                  <c:v>17.72</c:v>
                </c:pt>
                <c:pt idx="56">
                  <c:v>17.380000000000003</c:v>
                </c:pt>
                <c:pt idx="57">
                  <c:v>13.48</c:v>
                </c:pt>
                <c:pt idx="58">
                  <c:v>13.080000000000002</c:v>
                </c:pt>
                <c:pt idx="59">
                  <c:v>10.666666666666666</c:v>
                </c:pt>
                <c:pt idx="60">
                  <c:v>8.72</c:v>
                </c:pt>
                <c:pt idx="61">
                  <c:v>9.120000000000001</c:v>
                </c:pt>
                <c:pt idx="62">
                  <c:v>7.88</c:v>
                </c:pt>
                <c:pt idx="63">
                  <c:v>5.58</c:v>
                </c:pt>
                <c:pt idx="64">
                  <c:v>3.7600000000000002</c:v>
                </c:pt>
                <c:pt idx="65">
                  <c:v>7.94</c:v>
                </c:pt>
                <c:pt idx="66">
                  <c:v>3.96</c:v>
                </c:pt>
                <c:pt idx="67">
                  <c:v>1.6200000000000003</c:v>
                </c:pt>
                <c:pt idx="68">
                  <c:v>1.78</c:v>
                </c:pt>
                <c:pt idx="69">
                  <c:v>1.2999999999999998</c:v>
                </c:pt>
                <c:pt idx="70">
                  <c:v>1.4600000000000002</c:v>
                </c:pt>
                <c:pt idx="71">
                  <c:v>2.25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'作図用データ'!$I$5</c:f>
              <c:strCache>
                <c:ptCount val="1"/>
                <c:pt idx="0">
                  <c:v>最高気温本年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'作図用データ'!$I$6:$I$77</c:f>
              <c:numCache>
                <c:ptCount val="72"/>
                <c:pt idx="0">
                  <c:v>12.24</c:v>
                </c:pt>
                <c:pt idx="1">
                  <c:v>10.72</c:v>
                </c:pt>
                <c:pt idx="2">
                  <c:v>7.420000000000002</c:v>
                </c:pt>
                <c:pt idx="3">
                  <c:v>9.26</c:v>
                </c:pt>
                <c:pt idx="4">
                  <c:v>6.3199999999999985</c:v>
                </c:pt>
                <c:pt idx="5">
                  <c:v>12.633333333333333</c:v>
                </c:pt>
                <c:pt idx="6">
                  <c:v>11.219999999999999</c:v>
                </c:pt>
                <c:pt idx="7">
                  <c:v>7.5</c:v>
                </c:pt>
                <c:pt idx="8">
                  <c:v>8.239999999999998</c:v>
                </c:pt>
                <c:pt idx="9">
                  <c:v>14.719999999999999</c:v>
                </c:pt>
                <c:pt idx="10">
                  <c:v>11.9</c:v>
                </c:pt>
                <c:pt idx="11">
                  <c:v>11.633333333333333</c:v>
                </c:pt>
                <c:pt idx="12">
                  <c:v>14.62</c:v>
                </c:pt>
                <c:pt idx="13">
                  <c:v>11.22</c:v>
                </c:pt>
                <c:pt idx="14">
                  <c:v>12</c:v>
                </c:pt>
                <c:pt idx="15">
                  <c:v>14.819999999999999</c:v>
                </c:pt>
                <c:pt idx="16">
                  <c:v>12.440000000000001</c:v>
                </c:pt>
                <c:pt idx="17">
                  <c:v>15.100000000000001</c:v>
                </c:pt>
                <c:pt idx="18">
                  <c:v>17.22</c:v>
                </c:pt>
                <c:pt idx="19">
                  <c:v>18.7</c:v>
                </c:pt>
                <c:pt idx="20">
                  <c:v>20.04</c:v>
                </c:pt>
                <c:pt idx="21">
                  <c:v>21.5</c:v>
                </c:pt>
                <c:pt idx="22">
                  <c:v>21.4</c:v>
                </c:pt>
                <c:pt idx="23">
                  <c:v>22.080000000000002</c:v>
                </c:pt>
                <c:pt idx="24">
                  <c:v>25.3</c:v>
                </c:pt>
                <c:pt idx="25">
                  <c:v>25.28</c:v>
                </c:pt>
                <c:pt idx="26">
                  <c:v>24.8</c:v>
                </c:pt>
                <c:pt idx="27">
                  <c:v>25.160000000000004</c:v>
                </c:pt>
                <c:pt idx="28">
                  <c:v>25.98</c:v>
                </c:pt>
                <c:pt idx="29">
                  <c:v>27.8</c:v>
                </c:pt>
                <c:pt idx="30">
                  <c:v>26.240000000000002</c:v>
                </c:pt>
                <c:pt idx="31">
                  <c:v>26.759999999999998</c:v>
                </c:pt>
                <c:pt idx="32">
                  <c:v>26.2</c:v>
                </c:pt>
                <c:pt idx="33">
                  <c:v>28.860000000000003</c:v>
                </c:pt>
                <c:pt idx="34">
                  <c:v>26.98</c:v>
                </c:pt>
                <c:pt idx="35">
                  <c:v>27.119999999999997</c:v>
                </c:pt>
                <c:pt idx="36">
                  <c:v>30.679999999999996</c:v>
                </c:pt>
                <c:pt idx="37">
                  <c:v>31.3</c:v>
                </c:pt>
                <c:pt idx="38">
                  <c:v>32.620000000000005</c:v>
                </c:pt>
                <c:pt idx="39">
                  <c:v>32.86</c:v>
                </c:pt>
                <c:pt idx="40">
                  <c:v>33.16</c:v>
                </c:pt>
                <c:pt idx="41">
                  <c:v>33.61666666666667</c:v>
                </c:pt>
                <c:pt idx="42">
                  <c:v>34.58</c:v>
                </c:pt>
                <c:pt idx="43">
                  <c:v>34.08</c:v>
                </c:pt>
                <c:pt idx="44">
                  <c:v>32.660000000000004</c:v>
                </c:pt>
                <c:pt idx="45">
                  <c:v>33.12</c:v>
                </c:pt>
                <c:pt idx="46">
                  <c:v>34.52</c:v>
                </c:pt>
                <c:pt idx="47">
                  <c:v>32.71666666666667</c:v>
                </c:pt>
                <c:pt idx="48">
                  <c:v>28.54</c:v>
                </c:pt>
                <c:pt idx="49">
                  <c:v>30.619999999999997</c:v>
                </c:pt>
                <c:pt idx="50">
                  <c:v>28.22</c:v>
                </c:pt>
                <c:pt idx="51">
                  <c:v>26.7</c:v>
                </c:pt>
                <c:pt idx="52">
                  <c:v>25.52</c:v>
                </c:pt>
                <c:pt idx="53">
                  <c:v>26.779999999999994</c:v>
                </c:pt>
                <c:pt idx="54">
                  <c:v>24.02</c:v>
                </c:pt>
                <c:pt idx="55">
                  <c:v>25.98</c:v>
                </c:pt>
                <c:pt idx="56">
                  <c:v>23.720000000000002</c:v>
                </c:pt>
                <c:pt idx="57">
                  <c:v>17.520000000000003</c:v>
                </c:pt>
                <c:pt idx="58">
                  <c:v>18.2</c:v>
                </c:pt>
                <c:pt idx="59">
                  <c:v>19.566666666666666</c:v>
                </c:pt>
                <c:pt idx="60">
                  <c:v>20.119999999999997</c:v>
                </c:pt>
                <c:pt idx="61">
                  <c:v>19.56</c:v>
                </c:pt>
                <c:pt idx="62">
                  <c:v>16.96</c:v>
                </c:pt>
                <c:pt idx="63">
                  <c:v>12</c:v>
                </c:pt>
                <c:pt idx="64">
                  <c:v>13.4</c:v>
                </c:pt>
                <c:pt idx="65">
                  <c:v>16.68</c:v>
                </c:pt>
                <c:pt idx="66">
                  <c:v>11.7</c:v>
                </c:pt>
                <c:pt idx="67">
                  <c:v>10.440000000000001</c:v>
                </c:pt>
                <c:pt idx="68">
                  <c:v>8.06</c:v>
                </c:pt>
                <c:pt idx="69">
                  <c:v>8.76</c:v>
                </c:pt>
                <c:pt idx="70">
                  <c:v>12.440000000000001</c:v>
                </c:pt>
                <c:pt idx="71">
                  <c:v>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'作図用データ'!$J$5</c:f>
              <c:strCache>
                <c:ptCount val="1"/>
                <c:pt idx="0">
                  <c:v>最高気温平年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'作図用データ'!$J$6:$J$77</c:f>
              <c:numCache>
                <c:ptCount val="72"/>
                <c:pt idx="0">
                  <c:v>10.612000000000002</c:v>
                </c:pt>
                <c:pt idx="1">
                  <c:v>10.607333333333331</c:v>
                </c:pt>
                <c:pt idx="2">
                  <c:v>9.834666666666665</c:v>
                </c:pt>
                <c:pt idx="3">
                  <c:v>10.364666666666666</c:v>
                </c:pt>
                <c:pt idx="4">
                  <c:v>9.171999999999999</c:v>
                </c:pt>
                <c:pt idx="5">
                  <c:v>9.77</c:v>
                </c:pt>
                <c:pt idx="6">
                  <c:v>9.13</c:v>
                </c:pt>
                <c:pt idx="7">
                  <c:v>10.81333333333333</c:v>
                </c:pt>
                <c:pt idx="8">
                  <c:v>11.502</c:v>
                </c:pt>
                <c:pt idx="9">
                  <c:v>10.941333333333336</c:v>
                </c:pt>
                <c:pt idx="10">
                  <c:v>11.754666666666663</c:v>
                </c:pt>
                <c:pt idx="11">
                  <c:v>11.627777777777775</c:v>
                </c:pt>
                <c:pt idx="12">
                  <c:v>12.522666666666664</c:v>
                </c:pt>
                <c:pt idx="13">
                  <c:v>13.330666666666666</c:v>
                </c:pt>
                <c:pt idx="14">
                  <c:v>14.304666666666666</c:v>
                </c:pt>
                <c:pt idx="15">
                  <c:v>14.670666666666671</c:v>
                </c:pt>
                <c:pt idx="16">
                  <c:v>15.27133333333333</c:v>
                </c:pt>
                <c:pt idx="17">
                  <c:v>15.793333333333331</c:v>
                </c:pt>
                <c:pt idx="18">
                  <c:v>17.602</c:v>
                </c:pt>
                <c:pt idx="19">
                  <c:v>19.045333333333335</c:v>
                </c:pt>
                <c:pt idx="20">
                  <c:v>19.564</c:v>
                </c:pt>
                <c:pt idx="21">
                  <c:v>20.710666666666672</c:v>
                </c:pt>
                <c:pt idx="22">
                  <c:v>20.901333333333334</c:v>
                </c:pt>
                <c:pt idx="23">
                  <c:v>22.397333333333336</c:v>
                </c:pt>
                <c:pt idx="24">
                  <c:v>22.827333333333335</c:v>
                </c:pt>
                <c:pt idx="25">
                  <c:v>24.022666666666666</c:v>
                </c:pt>
                <c:pt idx="26">
                  <c:v>23.539333333333328</c:v>
                </c:pt>
                <c:pt idx="27">
                  <c:v>23.835333333333335</c:v>
                </c:pt>
                <c:pt idx="28">
                  <c:v>24.91466666666667</c:v>
                </c:pt>
                <c:pt idx="29">
                  <c:v>25.320555555555554</c:v>
                </c:pt>
                <c:pt idx="30">
                  <c:v>26.185999999999996</c:v>
                </c:pt>
                <c:pt idx="31">
                  <c:v>26.647999999999993</c:v>
                </c:pt>
                <c:pt idx="32">
                  <c:v>26.45</c:v>
                </c:pt>
                <c:pt idx="33">
                  <c:v>27.15533333333334</c:v>
                </c:pt>
                <c:pt idx="34">
                  <c:v>27.122666666666667</c:v>
                </c:pt>
                <c:pt idx="35">
                  <c:v>28.586666666666666</c:v>
                </c:pt>
                <c:pt idx="36">
                  <c:v>29.15666666666667</c:v>
                </c:pt>
                <c:pt idx="37">
                  <c:v>29.94333333333334</c:v>
                </c:pt>
                <c:pt idx="38">
                  <c:v>30.692666666666664</c:v>
                </c:pt>
                <c:pt idx="39">
                  <c:v>31.210666666666665</c:v>
                </c:pt>
                <c:pt idx="40">
                  <c:v>32.01533333333333</c:v>
                </c:pt>
                <c:pt idx="41">
                  <c:v>32.24166666666667</c:v>
                </c:pt>
                <c:pt idx="42">
                  <c:v>32.76</c:v>
                </c:pt>
                <c:pt idx="43">
                  <c:v>32.211333333333336</c:v>
                </c:pt>
                <c:pt idx="44">
                  <c:v>32.39066666666667</c:v>
                </c:pt>
                <c:pt idx="45">
                  <c:v>32.29533333333333</c:v>
                </c:pt>
                <c:pt idx="46">
                  <c:v>32.166666666666664</c:v>
                </c:pt>
                <c:pt idx="47">
                  <c:v>31.947777777777777</c:v>
                </c:pt>
                <c:pt idx="48">
                  <c:v>31.24599999999999</c:v>
                </c:pt>
                <c:pt idx="49">
                  <c:v>30.347333333333335</c:v>
                </c:pt>
                <c:pt idx="50">
                  <c:v>29.208333333333332</c:v>
                </c:pt>
                <c:pt idx="51">
                  <c:v>28.27</c:v>
                </c:pt>
                <c:pt idx="52">
                  <c:v>27.147333333333336</c:v>
                </c:pt>
                <c:pt idx="53">
                  <c:v>25.890666666666664</c:v>
                </c:pt>
                <c:pt idx="54">
                  <c:v>25.596000000000004</c:v>
                </c:pt>
                <c:pt idx="55">
                  <c:v>24.023999999999994</c:v>
                </c:pt>
                <c:pt idx="56">
                  <c:v>24.346000000000004</c:v>
                </c:pt>
                <c:pt idx="57">
                  <c:v>22.612666666666666</c:v>
                </c:pt>
                <c:pt idx="58">
                  <c:v>21.842000000000002</c:v>
                </c:pt>
                <c:pt idx="59">
                  <c:v>20.73722222222222</c:v>
                </c:pt>
                <c:pt idx="60">
                  <c:v>20.33933333333333</c:v>
                </c:pt>
                <c:pt idx="61">
                  <c:v>19.822666666666667</c:v>
                </c:pt>
                <c:pt idx="62">
                  <c:v>18.456000000000003</c:v>
                </c:pt>
                <c:pt idx="63">
                  <c:v>16.95466666666666</c:v>
                </c:pt>
                <c:pt idx="64">
                  <c:v>16.592666666666666</c:v>
                </c:pt>
                <c:pt idx="65">
                  <c:v>15.37733333333333</c:v>
                </c:pt>
                <c:pt idx="66">
                  <c:v>14.734666666666664</c:v>
                </c:pt>
                <c:pt idx="67">
                  <c:v>13.663333333333332</c:v>
                </c:pt>
                <c:pt idx="68">
                  <c:v>12.998000000000001</c:v>
                </c:pt>
                <c:pt idx="69">
                  <c:v>11.672666666666665</c:v>
                </c:pt>
                <c:pt idx="70">
                  <c:v>12.064666666666666</c:v>
                </c:pt>
                <c:pt idx="71">
                  <c:v>11.306666666666667</c:v>
                </c:pt>
              </c:numCache>
            </c:numRef>
          </c:val>
          <c:smooth val="0"/>
        </c:ser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3119"/>
        <c:crossesAt val="-5"/>
        <c:auto val="0"/>
        <c:lblOffset val="100"/>
        <c:tickLblSkip val="2"/>
        <c:noMultiLvlLbl val="0"/>
      </c:catAx>
      <c:valAx>
        <c:axId val="17683119"/>
        <c:scaling>
          <c:orientation val="minMax"/>
          <c:min val="-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5"/>
          <c:y val="0.14325"/>
          <c:w val="0.14375"/>
          <c:h val="0.2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7875"/>
          <c:w val="0.86825"/>
          <c:h val="0.91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8"/>
          <c:order val="1"/>
          <c:tx>
            <c:strRef>
              <c:f>'作図用データ'!$G$5</c:f>
              <c:strCache>
                <c:ptCount val="1"/>
                <c:pt idx="0">
                  <c:v>最低気温本年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'作図用データ'!$G$6:$G$77</c:f>
              <c:numCache>
                <c:ptCount val="72"/>
                <c:pt idx="0">
                  <c:v>2.5799999999999996</c:v>
                </c:pt>
                <c:pt idx="1">
                  <c:v>2.7600000000000002</c:v>
                </c:pt>
                <c:pt idx="2">
                  <c:v>1.54</c:v>
                </c:pt>
                <c:pt idx="3">
                  <c:v>0.5800000000000001</c:v>
                </c:pt>
                <c:pt idx="4">
                  <c:v>-0.62</c:v>
                </c:pt>
                <c:pt idx="5">
                  <c:v>1.1166666666666665</c:v>
                </c:pt>
                <c:pt idx="6">
                  <c:v>1.2</c:v>
                </c:pt>
                <c:pt idx="7">
                  <c:v>1.8399999999999999</c:v>
                </c:pt>
                <c:pt idx="8">
                  <c:v>-0.6199999999999999</c:v>
                </c:pt>
                <c:pt idx="9">
                  <c:v>4.1</c:v>
                </c:pt>
                <c:pt idx="10">
                  <c:v>1.0399999999999998</c:v>
                </c:pt>
                <c:pt idx="11">
                  <c:v>-0.03333333333333329</c:v>
                </c:pt>
                <c:pt idx="12">
                  <c:v>3.2</c:v>
                </c:pt>
                <c:pt idx="13">
                  <c:v>1.4599999999999997</c:v>
                </c:pt>
                <c:pt idx="14">
                  <c:v>3.08</c:v>
                </c:pt>
                <c:pt idx="15">
                  <c:v>1.64</c:v>
                </c:pt>
                <c:pt idx="16">
                  <c:v>4.6</c:v>
                </c:pt>
                <c:pt idx="17">
                  <c:v>4.8999999999999995</c:v>
                </c:pt>
                <c:pt idx="18">
                  <c:v>4.0200000000000005</c:v>
                </c:pt>
                <c:pt idx="19">
                  <c:v>13.620000000000001</c:v>
                </c:pt>
                <c:pt idx="20">
                  <c:v>8.66</c:v>
                </c:pt>
                <c:pt idx="21">
                  <c:v>11.84</c:v>
                </c:pt>
                <c:pt idx="22">
                  <c:v>9.78</c:v>
                </c:pt>
                <c:pt idx="23">
                  <c:v>9.66</c:v>
                </c:pt>
                <c:pt idx="24">
                  <c:v>11.559999999999999</c:v>
                </c:pt>
                <c:pt idx="25">
                  <c:v>13.920000000000002</c:v>
                </c:pt>
                <c:pt idx="26">
                  <c:v>14.26</c:v>
                </c:pt>
                <c:pt idx="27">
                  <c:v>12.260000000000002</c:v>
                </c:pt>
                <c:pt idx="28">
                  <c:v>16.02</c:v>
                </c:pt>
                <c:pt idx="29">
                  <c:v>15.733333333333334</c:v>
                </c:pt>
                <c:pt idx="30">
                  <c:v>13.540000000000001</c:v>
                </c:pt>
                <c:pt idx="31">
                  <c:v>15.819999999999999</c:v>
                </c:pt>
                <c:pt idx="32">
                  <c:v>14.120000000000001</c:v>
                </c:pt>
                <c:pt idx="33">
                  <c:v>16.64</c:v>
                </c:pt>
                <c:pt idx="34">
                  <c:v>19.380000000000003</c:v>
                </c:pt>
                <c:pt idx="35">
                  <c:v>20.98</c:v>
                </c:pt>
                <c:pt idx="36">
                  <c:v>22.979999999999997</c:v>
                </c:pt>
                <c:pt idx="37">
                  <c:v>22.16</c:v>
                </c:pt>
                <c:pt idx="38">
                  <c:v>23.740000000000002</c:v>
                </c:pt>
                <c:pt idx="39">
                  <c:v>23.220000000000002</c:v>
                </c:pt>
                <c:pt idx="40">
                  <c:v>23.9</c:v>
                </c:pt>
                <c:pt idx="41">
                  <c:v>25.316666666666666</c:v>
                </c:pt>
                <c:pt idx="42">
                  <c:v>24.259999999999998</c:v>
                </c:pt>
                <c:pt idx="43">
                  <c:v>24.660000000000004</c:v>
                </c:pt>
                <c:pt idx="44">
                  <c:v>23.419999999999998</c:v>
                </c:pt>
                <c:pt idx="45">
                  <c:v>24.060000000000002</c:v>
                </c:pt>
                <c:pt idx="46">
                  <c:v>24.46</c:v>
                </c:pt>
                <c:pt idx="47">
                  <c:v>22.96666666666667</c:v>
                </c:pt>
                <c:pt idx="48">
                  <c:v>19.26</c:v>
                </c:pt>
                <c:pt idx="49">
                  <c:v>20.56</c:v>
                </c:pt>
                <c:pt idx="50">
                  <c:v>20.32</c:v>
                </c:pt>
                <c:pt idx="51">
                  <c:v>18.860000000000003</c:v>
                </c:pt>
                <c:pt idx="52">
                  <c:v>17.66</c:v>
                </c:pt>
                <c:pt idx="53">
                  <c:v>15.34</c:v>
                </c:pt>
                <c:pt idx="54">
                  <c:v>15.36</c:v>
                </c:pt>
                <c:pt idx="55">
                  <c:v>17.72</c:v>
                </c:pt>
                <c:pt idx="56">
                  <c:v>17.380000000000003</c:v>
                </c:pt>
                <c:pt idx="57">
                  <c:v>13.48</c:v>
                </c:pt>
                <c:pt idx="58">
                  <c:v>13.080000000000002</c:v>
                </c:pt>
                <c:pt idx="59">
                  <c:v>10.666666666666666</c:v>
                </c:pt>
                <c:pt idx="60">
                  <c:v>8.72</c:v>
                </c:pt>
                <c:pt idx="61">
                  <c:v>9.120000000000001</c:v>
                </c:pt>
                <c:pt idx="62">
                  <c:v>7.88</c:v>
                </c:pt>
                <c:pt idx="63">
                  <c:v>5.58</c:v>
                </c:pt>
                <c:pt idx="64">
                  <c:v>3.7600000000000002</c:v>
                </c:pt>
                <c:pt idx="65">
                  <c:v>7.94</c:v>
                </c:pt>
                <c:pt idx="66">
                  <c:v>3.96</c:v>
                </c:pt>
                <c:pt idx="67">
                  <c:v>1.6200000000000003</c:v>
                </c:pt>
                <c:pt idx="68">
                  <c:v>1.78</c:v>
                </c:pt>
                <c:pt idx="69">
                  <c:v>1.2999999999999998</c:v>
                </c:pt>
                <c:pt idx="70">
                  <c:v>1.4600000000000002</c:v>
                </c:pt>
                <c:pt idx="71">
                  <c:v>2.25</c:v>
                </c:pt>
              </c:numCache>
            </c:numRef>
          </c:val>
        </c:ser>
        <c:ser>
          <c:idx val="9"/>
          <c:order val="2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10"/>
          <c:order val="3"/>
          <c:tx>
            <c:strRef>
              <c:f>'作図用データ'!$I$5</c:f>
              <c:strCache>
                <c:ptCount val="1"/>
                <c:pt idx="0">
                  <c:v>最高気温本年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'作図用データ'!$I$6:$I$77</c:f>
              <c:numCache>
                <c:ptCount val="72"/>
                <c:pt idx="0">
                  <c:v>12.24</c:v>
                </c:pt>
                <c:pt idx="1">
                  <c:v>10.72</c:v>
                </c:pt>
                <c:pt idx="2">
                  <c:v>7.420000000000002</c:v>
                </c:pt>
                <c:pt idx="3">
                  <c:v>9.26</c:v>
                </c:pt>
                <c:pt idx="4">
                  <c:v>6.3199999999999985</c:v>
                </c:pt>
                <c:pt idx="5">
                  <c:v>12.633333333333333</c:v>
                </c:pt>
                <c:pt idx="6">
                  <c:v>11.219999999999999</c:v>
                </c:pt>
                <c:pt idx="7">
                  <c:v>7.5</c:v>
                </c:pt>
                <c:pt idx="8">
                  <c:v>8.239999999999998</c:v>
                </c:pt>
                <c:pt idx="9">
                  <c:v>14.719999999999999</c:v>
                </c:pt>
                <c:pt idx="10">
                  <c:v>11.9</c:v>
                </c:pt>
                <c:pt idx="11">
                  <c:v>11.633333333333333</c:v>
                </c:pt>
                <c:pt idx="12">
                  <c:v>14.62</c:v>
                </c:pt>
                <c:pt idx="13">
                  <c:v>11.22</c:v>
                </c:pt>
                <c:pt idx="14">
                  <c:v>12</c:v>
                </c:pt>
                <c:pt idx="15">
                  <c:v>14.819999999999999</c:v>
                </c:pt>
                <c:pt idx="16">
                  <c:v>12.440000000000001</c:v>
                </c:pt>
                <c:pt idx="17">
                  <c:v>15.100000000000001</c:v>
                </c:pt>
                <c:pt idx="18">
                  <c:v>17.22</c:v>
                </c:pt>
                <c:pt idx="19">
                  <c:v>18.7</c:v>
                </c:pt>
                <c:pt idx="20">
                  <c:v>20.04</c:v>
                </c:pt>
                <c:pt idx="21">
                  <c:v>21.5</c:v>
                </c:pt>
                <c:pt idx="22">
                  <c:v>21.4</c:v>
                </c:pt>
                <c:pt idx="23">
                  <c:v>22.080000000000002</c:v>
                </c:pt>
                <c:pt idx="24">
                  <c:v>25.3</c:v>
                </c:pt>
                <c:pt idx="25">
                  <c:v>25.28</c:v>
                </c:pt>
                <c:pt idx="26">
                  <c:v>24.8</c:v>
                </c:pt>
                <c:pt idx="27">
                  <c:v>25.160000000000004</c:v>
                </c:pt>
                <c:pt idx="28">
                  <c:v>25.98</c:v>
                </c:pt>
                <c:pt idx="29">
                  <c:v>27.8</c:v>
                </c:pt>
                <c:pt idx="30">
                  <c:v>26.240000000000002</c:v>
                </c:pt>
                <c:pt idx="31">
                  <c:v>26.759999999999998</c:v>
                </c:pt>
                <c:pt idx="32">
                  <c:v>26.2</c:v>
                </c:pt>
                <c:pt idx="33">
                  <c:v>28.860000000000003</c:v>
                </c:pt>
                <c:pt idx="34">
                  <c:v>26.98</c:v>
                </c:pt>
                <c:pt idx="35">
                  <c:v>27.119999999999997</c:v>
                </c:pt>
                <c:pt idx="36">
                  <c:v>30.679999999999996</c:v>
                </c:pt>
                <c:pt idx="37">
                  <c:v>31.3</c:v>
                </c:pt>
                <c:pt idx="38">
                  <c:v>32.620000000000005</c:v>
                </c:pt>
                <c:pt idx="39">
                  <c:v>32.86</c:v>
                </c:pt>
                <c:pt idx="40">
                  <c:v>33.16</c:v>
                </c:pt>
                <c:pt idx="41">
                  <c:v>33.61666666666667</c:v>
                </c:pt>
                <c:pt idx="42">
                  <c:v>34.58</c:v>
                </c:pt>
                <c:pt idx="43">
                  <c:v>34.08</c:v>
                </c:pt>
                <c:pt idx="44">
                  <c:v>32.660000000000004</c:v>
                </c:pt>
                <c:pt idx="45">
                  <c:v>33.12</c:v>
                </c:pt>
                <c:pt idx="46">
                  <c:v>34.52</c:v>
                </c:pt>
                <c:pt idx="47">
                  <c:v>32.71666666666667</c:v>
                </c:pt>
                <c:pt idx="48">
                  <c:v>28.54</c:v>
                </c:pt>
                <c:pt idx="49">
                  <c:v>30.619999999999997</c:v>
                </c:pt>
                <c:pt idx="50">
                  <c:v>28.22</c:v>
                </c:pt>
                <c:pt idx="51">
                  <c:v>26.7</c:v>
                </c:pt>
                <c:pt idx="52">
                  <c:v>25.52</c:v>
                </c:pt>
                <c:pt idx="53">
                  <c:v>26.779999999999994</c:v>
                </c:pt>
                <c:pt idx="54">
                  <c:v>24.02</c:v>
                </c:pt>
                <c:pt idx="55">
                  <c:v>25.98</c:v>
                </c:pt>
                <c:pt idx="56">
                  <c:v>23.720000000000002</c:v>
                </c:pt>
                <c:pt idx="57">
                  <c:v>17.520000000000003</c:v>
                </c:pt>
                <c:pt idx="58">
                  <c:v>18.2</c:v>
                </c:pt>
                <c:pt idx="59">
                  <c:v>19.566666666666666</c:v>
                </c:pt>
                <c:pt idx="60">
                  <c:v>20.119999999999997</c:v>
                </c:pt>
                <c:pt idx="61">
                  <c:v>19.56</c:v>
                </c:pt>
                <c:pt idx="62">
                  <c:v>16.96</c:v>
                </c:pt>
                <c:pt idx="63">
                  <c:v>12</c:v>
                </c:pt>
                <c:pt idx="64">
                  <c:v>13.4</c:v>
                </c:pt>
                <c:pt idx="65">
                  <c:v>16.68</c:v>
                </c:pt>
                <c:pt idx="66">
                  <c:v>11.7</c:v>
                </c:pt>
                <c:pt idx="67">
                  <c:v>10.440000000000001</c:v>
                </c:pt>
                <c:pt idx="68">
                  <c:v>8.06</c:v>
                </c:pt>
                <c:pt idx="69">
                  <c:v>8.76</c:v>
                </c:pt>
                <c:pt idx="70">
                  <c:v>12.440000000000001</c:v>
                </c:pt>
                <c:pt idx="71">
                  <c:v>9</c:v>
                </c:pt>
              </c:numCache>
            </c:numRef>
          </c:val>
        </c:ser>
        <c:overlap val="50"/>
        <c:gapWidth val="50"/>
        <c:axId val="24930344"/>
        <c:axId val="23046505"/>
      </c:barChart>
      <c:lineChart>
        <c:grouping val="standard"/>
        <c:varyColors val="0"/>
        <c:ser>
          <c:idx val="2"/>
          <c:order val="4"/>
          <c:tx>
            <c:strRef>
              <c:f>'作図用データ'!$K$5</c:f>
              <c:strCache>
                <c:ptCount val="1"/>
                <c:pt idx="0">
                  <c:v>平均気温本年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'作図用データ'!$K$6:$K$77</c:f>
              <c:numCache>
                <c:ptCount val="72"/>
                <c:pt idx="0">
                  <c:v>6.82</c:v>
                </c:pt>
                <c:pt idx="1">
                  <c:v>6.82</c:v>
                </c:pt>
                <c:pt idx="2">
                  <c:v>5.0200000000000005</c:v>
                </c:pt>
                <c:pt idx="3">
                  <c:v>4.779999999999999</c:v>
                </c:pt>
                <c:pt idx="4">
                  <c:v>2.5200000000000005</c:v>
                </c:pt>
                <c:pt idx="5">
                  <c:v>6.533333333333334</c:v>
                </c:pt>
                <c:pt idx="6">
                  <c:v>6.26</c:v>
                </c:pt>
                <c:pt idx="7">
                  <c:v>4.4799999999999995</c:v>
                </c:pt>
                <c:pt idx="8">
                  <c:v>3.2400000000000007</c:v>
                </c:pt>
                <c:pt idx="9">
                  <c:v>10.02</c:v>
                </c:pt>
                <c:pt idx="10">
                  <c:v>6.58</c:v>
                </c:pt>
                <c:pt idx="11">
                  <c:v>5.233333333333333</c:v>
                </c:pt>
                <c:pt idx="12">
                  <c:v>8.24</c:v>
                </c:pt>
                <c:pt idx="13">
                  <c:v>6.4399999999999995</c:v>
                </c:pt>
                <c:pt idx="14">
                  <c:v>7.140000000000001</c:v>
                </c:pt>
                <c:pt idx="15">
                  <c:v>8.24</c:v>
                </c:pt>
                <c:pt idx="16">
                  <c:v>8.040000000000001</c:v>
                </c:pt>
                <c:pt idx="17">
                  <c:v>9.416666666666666</c:v>
                </c:pt>
                <c:pt idx="18">
                  <c:v>10.3</c:v>
                </c:pt>
                <c:pt idx="19">
                  <c:v>16.439999999999998</c:v>
                </c:pt>
                <c:pt idx="20">
                  <c:v>14.52</c:v>
                </c:pt>
                <c:pt idx="21">
                  <c:v>17</c:v>
                </c:pt>
                <c:pt idx="22">
                  <c:v>15.24</c:v>
                </c:pt>
                <c:pt idx="23">
                  <c:v>15.76</c:v>
                </c:pt>
                <c:pt idx="24">
                  <c:v>18.560000000000002</c:v>
                </c:pt>
                <c:pt idx="25">
                  <c:v>19.160000000000004</c:v>
                </c:pt>
                <c:pt idx="26">
                  <c:v>19.259999999999998</c:v>
                </c:pt>
                <c:pt idx="27">
                  <c:v>18.580000000000002</c:v>
                </c:pt>
                <c:pt idx="28">
                  <c:v>20.560000000000002</c:v>
                </c:pt>
                <c:pt idx="29">
                  <c:v>21.3</c:v>
                </c:pt>
                <c:pt idx="30">
                  <c:v>19.999999999999996</c:v>
                </c:pt>
                <c:pt idx="31">
                  <c:v>20.96</c:v>
                </c:pt>
                <c:pt idx="32">
                  <c:v>20.080000000000002</c:v>
                </c:pt>
                <c:pt idx="33">
                  <c:v>22.4</c:v>
                </c:pt>
                <c:pt idx="34">
                  <c:v>22.48</c:v>
                </c:pt>
                <c:pt idx="35">
                  <c:v>23.5</c:v>
                </c:pt>
                <c:pt idx="36">
                  <c:v>26.160000000000004</c:v>
                </c:pt>
                <c:pt idx="37">
                  <c:v>25.939999999999998</c:v>
                </c:pt>
                <c:pt idx="38">
                  <c:v>27.520000000000003</c:v>
                </c:pt>
                <c:pt idx="39">
                  <c:v>27.439999999999998</c:v>
                </c:pt>
                <c:pt idx="40">
                  <c:v>28.040000000000003</c:v>
                </c:pt>
                <c:pt idx="41">
                  <c:v>28.600000000000005</c:v>
                </c:pt>
                <c:pt idx="42">
                  <c:v>28.74</c:v>
                </c:pt>
                <c:pt idx="43">
                  <c:v>28.580000000000002</c:v>
                </c:pt>
                <c:pt idx="44">
                  <c:v>27.6</c:v>
                </c:pt>
                <c:pt idx="45">
                  <c:v>27.600000000000005</c:v>
                </c:pt>
                <c:pt idx="46">
                  <c:v>28.859999999999996</c:v>
                </c:pt>
                <c:pt idx="47">
                  <c:v>27.383333333333336</c:v>
                </c:pt>
                <c:pt idx="48">
                  <c:v>23.699999999999996</c:v>
                </c:pt>
                <c:pt idx="49">
                  <c:v>25.119999999999997</c:v>
                </c:pt>
                <c:pt idx="50">
                  <c:v>23.979999999999997</c:v>
                </c:pt>
                <c:pt idx="51">
                  <c:v>22.139999999999997</c:v>
                </c:pt>
                <c:pt idx="52">
                  <c:v>21.1</c:v>
                </c:pt>
                <c:pt idx="53">
                  <c:v>20.96</c:v>
                </c:pt>
                <c:pt idx="54">
                  <c:v>19.939999999999998</c:v>
                </c:pt>
                <c:pt idx="55">
                  <c:v>21</c:v>
                </c:pt>
                <c:pt idx="56">
                  <c:v>19.999999999999996</c:v>
                </c:pt>
                <c:pt idx="57">
                  <c:v>15.4</c:v>
                </c:pt>
                <c:pt idx="58">
                  <c:v>15.680000000000001</c:v>
                </c:pt>
                <c:pt idx="59">
                  <c:v>14.85</c:v>
                </c:pt>
                <c:pt idx="60">
                  <c:v>13.639999999999997</c:v>
                </c:pt>
                <c:pt idx="61">
                  <c:v>14.36</c:v>
                </c:pt>
                <c:pt idx="62">
                  <c:v>12.18</c:v>
                </c:pt>
                <c:pt idx="63">
                  <c:v>8.879999999999999</c:v>
                </c:pt>
                <c:pt idx="64">
                  <c:v>8.66</c:v>
                </c:pt>
                <c:pt idx="65">
                  <c:v>11.819999999999999</c:v>
                </c:pt>
                <c:pt idx="66">
                  <c:v>7.220000000000001</c:v>
                </c:pt>
                <c:pt idx="67">
                  <c:v>5.779999999999999</c:v>
                </c:pt>
                <c:pt idx="68">
                  <c:v>4.959999999999999</c:v>
                </c:pt>
                <c:pt idx="69">
                  <c:v>4.5600000000000005</c:v>
                </c:pt>
                <c:pt idx="70">
                  <c:v>6.38</c:v>
                </c:pt>
                <c:pt idx="71">
                  <c:v>5.866666666666667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'作図用データ'!$L$5</c:f>
              <c:strCache>
                <c:ptCount val="1"/>
                <c:pt idx="0">
                  <c:v>平均気温平年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'作図用データ'!$L$6:$L$77</c:f>
              <c:numCache>
                <c:ptCount val="72"/>
                <c:pt idx="0">
                  <c:v>5.885333333333333</c:v>
                </c:pt>
                <c:pt idx="1">
                  <c:v>5.91</c:v>
                </c:pt>
                <c:pt idx="2">
                  <c:v>5.3373333333333335</c:v>
                </c:pt>
                <c:pt idx="3">
                  <c:v>5.541333333333333</c:v>
                </c:pt>
                <c:pt idx="4">
                  <c:v>4.748666666666667</c:v>
                </c:pt>
                <c:pt idx="5">
                  <c:v>4.741111111111111</c:v>
                </c:pt>
                <c:pt idx="6">
                  <c:v>4.435333333333334</c:v>
                </c:pt>
                <c:pt idx="7">
                  <c:v>5.701333333333334</c:v>
                </c:pt>
                <c:pt idx="8">
                  <c:v>6.217333333333333</c:v>
                </c:pt>
                <c:pt idx="9">
                  <c:v>6.006000000000001</c:v>
                </c:pt>
                <c:pt idx="10">
                  <c:v>6.642666666666667</c:v>
                </c:pt>
                <c:pt idx="11">
                  <c:v>6.702222222222222</c:v>
                </c:pt>
                <c:pt idx="12">
                  <c:v>7.421999999999999</c:v>
                </c:pt>
                <c:pt idx="13">
                  <c:v>7.791333333333331</c:v>
                </c:pt>
                <c:pt idx="14">
                  <c:v>9.051333333333334</c:v>
                </c:pt>
                <c:pt idx="15">
                  <c:v>9.437999999999999</c:v>
                </c:pt>
                <c:pt idx="16">
                  <c:v>10.167333333333335</c:v>
                </c:pt>
                <c:pt idx="17">
                  <c:v>10.648888888888887</c:v>
                </c:pt>
                <c:pt idx="18">
                  <c:v>11.987333333333332</c:v>
                </c:pt>
                <c:pt idx="19">
                  <c:v>13.633999999999999</c:v>
                </c:pt>
                <c:pt idx="20">
                  <c:v>14.158666666666667</c:v>
                </c:pt>
                <c:pt idx="21">
                  <c:v>15.094</c:v>
                </c:pt>
                <c:pt idx="22">
                  <c:v>15.67</c:v>
                </c:pt>
                <c:pt idx="23">
                  <c:v>16.631333333333334</c:v>
                </c:pt>
                <c:pt idx="24">
                  <c:v>17.656000000000002</c:v>
                </c:pt>
                <c:pt idx="25">
                  <c:v>18.67266666666667</c:v>
                </c:pt>
                <c:pt idx="26">
                  <c:v>18.578</c:v>
                </c:pt>
                <c:pt idx="27">
                  <c:v>18.846</c:v>
                </c:pt>
                <c:pt idx="28">
                  <c:v>19.582666666666668</c:v>
                </c:pt>
                <c:pt idx="29">
                  <c:v>20.027222222222218</c:v>
                </c:pt>
                <c:pt idx="30">
                  <c:v>20.916666666666668</c:v>
                </c:pt>
                <c:pt idx="31">
                  <c:v>21.630666666666663</c:v>
                </c:pt>
                <c:pt idx="32">
                  <c:v>22.004666666666665</c:v>
                </c:pt>
                <c:pt idx="33">
                  <c:v>22.871333333333336</c:v>
                </c:pt>
                <c:pt idx="34">
                  <c:v>23.304666666666666</c:v>
                </c:pt>
                <c:pt idx="35">
                  <c:v>24.446666666666665</c:v>
                </c:pt>
                <c:pt idx="36">
                  <c:v>25.06066666666667</c:v>
                </c:pt>
                <c:pt idx="37">
                  <c:v>25.73466666666667</c:v>
                </c:pt>
                <c:pt idx="38">
                  <c:v>26.622666666666667</c:v>
                </c:pt>
                <c:pt idx="39">
                  <c:v>26.752666666666673</c:v>
                </c:pt>
                <c:pt idx="40">
                  <c:v>27.33</c:v>
                </c:pt>
                <c:pt idx="41">
                  <c:v>27.55944444444445</c:v>
                </c:pt>
                <c:pt idx="42">
                  <c:v>27.81333333333333</c:v>
                </c:pt>
                <c:pt idx="43">
                  <c:v>27.416666666666668</c:v>
                </c:pt>
                <c:pt idx="44">
                  <c:v>27.567999999999994</c:v>
                </c:pt>
                <c:pt idx="45">
                  <c:v>27.473333333333333</c:v>
                </c:pt>
                <c:pt idx="46">
                  <c:v>27.127333333333343</c:v>
                </c:pt>
                <c:pt idx="47">
                  <c:v>26.958333333333332</c:v>
                </c:pt>
                <c:pt idx="48">
                  <c:v>26.220666666666666</c:v>
                </c:pt>
                <c:pt idx="49">
                  <c:v>25.548666666666666</c:v>
                </c:pt>
                <c:pt idx="50">
                  <c:v>24.508666666666663</c:v>
                </c:pt>
                <c:pt idx="51">
                  <c:v>23.62</c:v>
                </c:pt>
                <c:pt idx="52">
                  <c:v>22.616666666666674</c:v>
                </c:pt>
                <c:pt idx="53">
                  <c:v>21.32533333333333</c:v>
                </c:pt>
                <c:pt idx="54">
                  <c:v>20.625333333333337</c:v>
                </c:pt>
                <c:pt idx="55">
                  <c:v>19.32933333333333</c:v>
                </c:pt>
                <c:pt idx="56">
                  <c:v>19.526666666666664</c:v>
                </c:pt>
                <c:pt idx="57">
                  <c:v>17.331999999999997</c:v>
                </c:pt>
                <c:pt idx="58">
                  <c:v>16.364666666666665</c:v>
                </c:pt>
                <c:pt idx="59">
                  <c:v>15.540555555555557</c:v>
                </c:pt>
                <c:pt idx="60">
                  <c:v>14.94</c:v>
                </c:pt>
                <c:pt idx="61">
                  <c:v>14.572</c:v>
                </c:pt>
                <c:pt idx="62">
                  <c:v>13.461333333333334</c:v>
                </c:pt>
                <c:pt idx="63">
                  <c:v>11.779333333333334</c:v>
                </c:pt>
                <c:pt idx="64">
                  <c:v>11.065333333333333</c:v>
                </c:pt>
                <c:pt idx="65">
                  <c:v>10.438666666666668</c:v>
                </c:pt>
                <c:pt idx="66">
                  <c:v>9.483333333333333</c:v>
                </c:pt>
                <c:pt idx="67">
                  <c:v>8.656666666666666</c:v>
                </c:pt>
                <c:pt idx="68">
                  <c:v>8.138666666666667</c:v>
                </c:pt>
                <c:pt idx="69">
                  <c:v>7.147333333333335</c:v>
                </c:pt>
                <c:pt idx="70">
                  <c:v>6.906666666666668</c:v>
                </c:pt>
                <c:pt idx="71">
                  <c:v>6.406666666666665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'作図用データ'!$G$5</c:f>
              <c:strCache>
                <c:ptCount val="1"/>
                <c:pt idx="0">
                  <c:v>最低気温本年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'作図用データ'!$G$6:$G$77</c:f>
              <c:numCache>
                <c:ptCount val="72"/>
                <c:pt idx="0">
                  <c:v>2.5799999999999996</c:v>
                </c:pt>
                <c:pt idx="1">
                  <c:v>2.7600000000000002</c:v>
                </c:pt>
                <c:pt idx="2">
                  <c:v>1.54</c:v>
                </c:pt>
                <c:pt idx="3">
                  <c:v>0.5800000000000001</c:v>
                </c:pt>
                <c:pt idx="4">
                  <c:v>-0.62</c:v>
                </c:pt>
                <c:pt idx="5">
                  <c:v>1.1166666666666665</c:v>
                </c:pt>
                <c:pt idx="6">
                  <c:v>1.2</c:v>
                </c:pt>
                <c:pt idx="7">
                  <c:v>1.8399999999999999</c:v>
                </c:pt>
                <c:pt idx="8">
                  <c:v>-0.6199999999999999</c:v>
                </c:pt>
                <c:pt idx="9">
                  <c:v>4.1</c:v>
                </c:pt>
                <c:pt idx="10">
                  <c:v>1.0399999999999998</c:v>
                </c:pt>
                <c:pt idx="11">
                  <c:v>-0.03333333333333329</c:v>
                </c:pt>
                <c:pt idx="12">
                  <c:v>3.2</c:v>
                </c:pt>
                <c:pt idx="13">
                  <c:v>1.4599999999999997</c:v>
                </c:pt>
                <c:pt idx="14">
                  <c:v>3.08</c:v>
                </c:pt>
                <c:pt idx="15">
                  <c:v>1.64</c:v>
                </c:pt>
                <c:pt idx="16">
                  <c:v>4.6</c:v>
                </c:pt>
                <c:pt idx="17">
                  <c:v>4.8999999999999995</c:v>
                </c:pt>
                <c:pt idx="18">
                  <c:v>4.0200000000000005</c:v>
                </c:pt>
                <c:pt idx="19">
                  <c:v>13.620000000000001</c:v>
                </c:pt>
                <c:pt idx="20">
                  <c:v>8.66</c:v>
                </c:pt>
                <c:pt idx="21">
                  <c:v>11.84</c:v>
                </c:pt>
                <c:pt idx="22">
                  <c:v>9.78</c:v>
                </c:pt>
                <c:pt idx="23">
                  <c:v>9.66</c:v>
                </c:pt>
                <c:pt idx="24">
                  <c:v>11.559999999999999</c:v>
                </c:pt>
                <c:pt idx="25">
                  <c:v>13.920000000000002</c:v>
                </c:pt>
                <c:pt idx="26">
                  <c:v>14.26</c:v>
                </c:pt>
                <c:pt idx="27">
                  <c:v>12.260000000000002</c:v>
                </c:pt>
                <c:pt idx="28">
                  <c:v>16.02</c:v>
                </c:pt>
                <c:pt idx="29">
                  <c:v>15.733333333333334</c:v>
                </c:pt>
                <c:pt idx="30">
                  <c:v>13.540000000000001</c:v>
                </c:pt>
                <c:pt idx="31">
                  <c:v>15.819999999999999</c:v>
                </c:pt>
                <c:pt idx="32">
                  <c:v>14.120000000000001</c:v>
                </c:pt>
                <c:pt idx="33">
                  <c:v>16.64</c:v>
                </c:pt>
                <c:pt idx="34">
                  <c:v>19.380000000000003</c:v>
                </c:pt>
                <c:pt idx="35">
                  <c:v>20.98</c:v>
                </c:pt>
                <c:pt idx="36">
                  <c:v>22.979999999999997</c:v>
                </c:pt>
                <c:pt idx="37">
                  <c:v>22.16</c:v>
                </c:pt>
                <c:pt idx="38">
                  <c:v>23.740000000000002</c:v>
                </c:pt>
                <c:pt idx="39">
                  <c:v>23.220000000000002</c:v>
                </c:pt>
                <c:pt idx="40">
                  <c:v>23.9</c:v>
                </c:pt>
                <c:pt idx="41">
                  <c:v>25.316666666666666</c:v>
                </c:pt>
                <c:pt idx="42">
                  <c:v>24.259999999999998</c:v>
                </c:pt>
                <c:pt idx="43">
                  <c:v>24.660000000000004</c:v>
                </c:pt>
                <c:pt idx="44">
                  <c:v>23.419999999999998</c:v>
                </c:pt>
                <c:pt idx="45">
                  <c:v>24.060000000000002</c:v>
                </c:pt>
                <c:pt idx="46">
                  <c:v>24.46</c:v>
                </c:pt>
                <c:pt idx="47">
                  <c:v>22.96666666666667</c:v>
                </c:pt>
                <c:pt idx="48">
                  <c:v>19.26</c:v>
                </c:pt>
                <c:pt idx="49">
                  <c:v>20.56</c:v>
                </c:pt>
                <c:pt idx="50">
                  <c:v>20.32</c:v>
                </c:pt>
                <c:pt idx="51">
                  <c:v>18.860000000000003</c:v>
                </c:pt>
                <c:pt idx="52">
                  <c:v>17.66</c:v>
                </c:pt>
                <c:pt idx="53">
                  <c:v>15.34</c:v>
                </c:pt>
                <c:pt idx="54">
                  <c:v>15.36</c:v>
                </c:pt>
                <c:pt idx="55">
                  <c:v>17.72</c:v>
                </c:pt>
                <c:pt idx="56">
                  <c:v>17.380000000000003</c:v>
                </c:pt>
                <c:pt idx="57">
                  <c:v>13.48</c:v>
                </c:pt>
                <c:pt idx="58">
                  <c:v>13.080000000000002</c:v>
                </c:pt>
                <c:pt idx="59">
                  <c:v>10.666666666666666</c:v>
                </c:pt>
                <c:pt idx="60">
                  <c:v>8.72</c:v>
                </c:pt>
                <c:pt idx="61">
                  <c:v>9.120000000000001</c:v>
                </c:pt>
                <c:pt idx="62">
                  <c:v>7.88</c:v>
                </c:pt>
                <c:pt idx="63">
                  <c:v>5.58</c:v>
                </c:pt>
                <c:pt idx="64">
                  <c:v>3.7600000000000002</c:v>
                </c:pt>
                <c:pt idx="65">
                  <c:v>7.94</c:v>
                </c:pt>
                <c:pt idx="66">
                  <c:v>3.96</c:v>
                </c:pt>
                <c:pt idx="67">
                  <c:v>1.6200000000000003</c:v>
                </c:pt>
                <c:pt idx="68">
                  <c:v>1.78</c:v>
                </c:pt>
                <c:pt idx="69">
                  <c:v>1.2999999999999998</c:v>
                </c:pt>
                <c:pt idx="70">
                  <c:v>1.4600000000000002</c:v>
                </c:pt>
                <c:pt idx="71">
                  <c:v>2.25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'作図用データ'!$I$5</c:f>
              <c:strCache>
                <c:ptCount val="1"/>
                <c:pt idx="0">
                  <c:v>最高気温本年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'作図用データ'!$I$6:$I$77</c:f>
              <c:numCache>
                <c:ptCount val="72"/>
                <c:pt idx="0">
                  <c:v>12.24</c:v>
                </c:pt>
                <c:pt idx="1">
                  <c:v>10.72</c:v>
                </c:pt>
                <c:pt idx="2">
                  <c:v>7.420000000000002</c:v>
                </c:pt>
                <c:pt idx="3">
                  <c:v>9.26</c:v>
                </c:pt>
                <c:pt idx="4">
                  <c:v>6.3199999999999985</c:v>
                </c:pt>
                <c:pt idx="5">
                  <c:v>12.633333333333333</c:v>
                </c:pt>
                <c:pt idx="6">
                  <c:v>11.219999999999999</c:v>
                </c:pt>
                <c:pt idx="7">
                  <c:v>7.5</c:v>
                </c:pt>
                <c:pt idx="8">
                  <c:v>8.239999999999998</c:v>
                </c:pt>
                <c:pt idx="9">
                  <c:v>14.719999999999999</c:v>
                </c:pt>
                <c:pt idx="10">
                  <c:v>11.9</c:v>
                </c:pt>
                <c:pt idx="11">
                  <c:v>11.633333333333333</c:v>
                </c:pt>
                <c:pt idx="12">
                  <c:v>14.62</c:v>
                </c:pt>
                <c:pt idx="13">
                  <c:v>11.22</c:v>
                </c:pt>
                <c:pt idx="14">
                  <c:v>12</c:v>
                </c:pt>
                <c:pt idx="15">
                  <c:v>14.819999999999999</c:v>
                </c:pt>
                <c:pt idx="16">
                  <c:v>12.440000000000001</c:v>
                </c:pt>
                <c:pt idx="17">
                  <c:v>15.100000000000001</c:v>
                </c:pt>
                <c:pt idx="18">
                  <c:v>17.22</c:v>
                </c:pt>
                <c:pt idx="19">
                  <c:v>18.7</c:v>
                </c:pt>
                <c:pt idx="20">
                  <c:v>20.04</c:v>
                </c:pt>
                <c:pt idx="21">
                  <c:v>21.5</c:v>
                </c:pt>
                <c:pt idx="22">
                  <c:v>21.4</c:v>
                </c:pt>
                <c:pt idx="23">
                  <c:v>22.080000000000002</c:v>
                </c:pt>
                <c:pt idx="24">
                  <c:v>25.3</c:v>
                </c:pt>
                <c:pt idx="25">
                  <c:v>25.28</c:v>
                </c:pt>
                <c:pt idx="26">
                  <c:v>24.8</c:v>
                </c:pt>
                <c:pt idx="27">
                  <c:v>25.160000000000004</c:v>
                </c:pt>
                <c:pt idx="28">
                  <c:v>25.98</c:v>
                </c:pt>
                <c:pt idx="29">
                  <c:v>27.8</c:v>
                </c:pt>
                <c:pt idx="30">
                  <c:v>26.240000000000002</c:v>
                </c:pt>
                <c:pt idx="31">
                  <c:v>26.759999999999998</c:v>
                </c:pt>
                <c:pt idx="32">
                  <c:v>26.2</c:v>
                </c:pt>
                <c:pt idx="33">
                  <c:v>28.860000000000003</c:v>
                </c:pt>
                <c:pt idx="34">
                  <c:v>26.98</c:v>
                </c:pt>
                <c:pt idx="35">
                  <c:v>27.119999999999997</c:v>
                </c:pt>
                <c:pt idx="36">
                  <c:v>30.679999999999996</c:v>
                </c:pt>
                <c:pt idx="37">
                  <c:v>31.3</c:v>
                </c:pt>
                <c:pt idx="38">
                  <c:v>32.620000000000005</c:v>
                </c:pt>
                <c:pt idx="39">
                  <c:v>32.86</c:v>
                </c:pt>
                <c:pt idx="40">
                  <c:v>33.16</c:v>
                </c:pt>
                <c:pt idx="41">
                  <c:v>33.61666666666667</c:v>
                </c:pt>
                <c:pt idx="42">
                  <c:v>34.58</c:v>
                </c:pt>
                <c:pt idx="43">
                  <c:v>34.08</c:v>
                </c:pt>
                <c:pt idx="44">
                  <c:v>32.660000000000004</c:v>
                </c:pt>
                <c:pt idx="45">
                  <c:v>33.12</c:v>
                </c:pt>
                <c:pt idx="46">
                  <c:v>34.52</c:v>
                </c:pt>
                <c:pt idx="47">
                  <c:v>32.71666666666667</c:v>
                </c:pt>
                <c:pt idx="48">
                  <c:v>28.54</c:v>
                </c:pt>
                <c:pt idx="49">
                  <c:v>30.619999999999997</c:v>
                </c:pt>
                <c:pt idx="50">
                  <c:v>28.22</c:v>
                </c:pt>
                <c:pt idx="51">
                  <c:v>26.7</c:v>
                </c:pt>
                <c:pt idx="52">
                  <c:v>25.52</c:v>
                </c:pt>
                <c:pt idx="53">
                  <c:v>26.779999999999994</c:v>
                </c:pt>
                <c:pt idx="54">
                  <c:v>24.02</c:v>
                </c:pt>
                <c:pt idx="55">
                  <c:v>25.98</c:v>
                </c:pt>
                <c:pt idx="56">
                  <c:v>23.720000000000002</c:v>
                </c:pt>
                <c:pt idx="57">
                  <c:v>17.520000000000003</c:v>
                </c:pt>
                <c:pt idx="58">
                  <c:v>18.2</c:v>
                </c:pt>
                <c:pt idx="59">
                  <c:v>19.566666666666666</c:v>
                </c:pt>
                <c:pt idx="60">
                  <c:v>20.119999999999997</c:v>
                </c:pt>
                <c:pt idx="61">
                  <c:v>19.56</c:v>
                </c:pt>
                <c:pt idx="62">
                  <c:v>16.96</c:v>
                </c:pt>
                <c:pt idx="63">
                  <c:v>12</c:v>
                </c:pt>
                <c:pt idx="64">
                  <c:v>13.4</c:v>
                </c:pt>
                <c:pt idx="65">
                  <c:v>16.68</c:v>
                </c:pt>
                <c:pt idx="66">
                  <c:v>11.7</c:v>
                </c:pt>
                <c:pt idx="67">
                  <c:v>10.440000000000001</c:v>
                </c:pt>
                <c:pt idx="68">
                  <c:v>8.06</c:v>
                </c:pt>
                <c:pt idx="69">
                  <c:v>8.76</c:v>
                </c:pt>
                <c:pt idx="70">
                  <c:v>12.440000000000001</c:v>
                </c:pt>
                <c:pt idx="71">
                  <c:v>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'作図用データ'!$J$5</c:f>
              <c:strCache>
                <c:ptCount val="1"/>
                <c:pt idx="0">
                  <c:v>最高気温平年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'作図用データ'!$J$6:$J$77</c:f>
              <c:numCache>
                <c:ptCount val="72"/>
                <c:pt idx="0">
                  <c:v>10.612000000000002</c:v>
                </c:pt>
                <c:pt idx="1">
                  <c:v>10.607333333333331</c:v>
                </c:pt>
                <c:pt idx="2">
                  <c:v>9.834666666666665</c:v>
                </c:pt>
                <c:pt idx="3">
                  <c:v>10.364666666666666</c:v>
                </c:pt>
                <c:pt idx="4">
                  <c:v>9.171999999999999</c:v>
                </c:pt>
                <c:pt idx="5">
                  <c:v>9.77</c:v>
                </c:pt>
                <c:pt idx="6">
                  <c:v>9.13</c:v>
                </c:pt>
                <c:pt idx="7">
                  <c:v>10.81333333333333</c:v>
                </c:pt>
                <c:pt idx="8">
                  <c:v>11.502</c:v>
                </c:pt>
                <c:pt idx="9">
                  <c:v>10.941333333333336</c:v>
                </c:pt>
                <c:pt idx="10">
                  <c:v>11.754666666666663</c:v>
                </c:pt>
                <c:pt idx="11">
                  <c:v>11.627777777777775</c:v>
                </c:pt>
                <c:pt idx="12">
                  <c:v>12.522666666666664</c:v>
                </c:pt>
                <c:pt idx="13">
                  <c:v>13.330666666666666</c:v>
                </c:pt>
                <c:pt idx="14">
                  <c:v>14.304666666666666</c:v>
                </c:pt>
                <c:pt idx="15">
                  <c:v>14.670666666666671</c:v>
                </c:pt>
                <c:pt idx="16">
                  <c:v>15.27133333333333</c:v>
                </c:pt>
                <c:pt idx="17">
                  <c:v>15.793333333333331</c:v>
                </c:pt>
                <c:pt idx="18">
                  <c:v>17.602</c:v>
                </c:pt>
                <c:pt idx="19">
                  <c:v>19.045333333333335</c:v>
                </c:pt>
                <c:pt idx="20">
                  <c:v>19.564</c:v>
                </c:pt>
                <c:pt idx="21">
                  <c:v>20.710666666666672</c:v>
                </c:pt>
                <c:pt idx="22">
                  <c:v>20.901333333333334</c:v>
                </c:pt>
                <c:pt idx="23">
                  <c:v>22.397333333333336</c:v>
                </c:pt>
                <c:pt idx="24">
                  <c:v>22.827333333333335</c:v>
                </c:pt>
                <c:pt idx="25">
                  <c:v>24.022666666666666</c:v>
                </c:pt>
                <c:pt idx="26">
                  <c:v>23.539333333333328</c:v>
                </c:pt>
                <c:pt idx="27">
                  <c:v>23.835333333333335</c:v>
                </c:pt>
                <c:pt idx="28">
                  <c:v>24.91466666666667</c:v>
                </c:pt>
                <c:pt idx="29">
                  <c:v>25.320555555555554</c:v>
                </c:pt>
                <c:pt idx="30">
                  <c:v>26.185999999999996</c:v>
                </c:pt>
                <c:pt idx="31">
                  <c:v>26.647999999999993</c:v>
                </c:pt>
                <c:pt idx="32">
                  <c:v>26.45</c:v>
                </c:pt>
                <c:pt idx="33">
                  <c:v>27.15533333333334</c:v>
                </c:pt>
                <c:pt idx="34">
                  <c:v>27.122666666666667</c:v>
                </c:pt>
                <c:pt idx="35">
                  <c:v>28.586666666666666</c:v>
                </c:pt>
                <c:pt idx="36">
                  <c:v>29.15666666666667</c:v>
                </c:pt>
                <c:pt idx="37">
                  <c:v>29.94333333333334</c:v>
                </c:pt>
                <c:pt idx="38">
                  <c:v>30.692666666666664</c:v>
                </c:pt>
                <c:pt idx="39">
                  <c:v>31.210666666666665</c:v>
                </c:pt>
                <c:pt idx="40">
                  <c:v>32.01533333333333</c:v>
                </c:pt>
                <c:pt idx="41">
                  <c:v>32.24166666666667</c:v>
                </c:pt>
                <c:pt idx="42">
                  <c:v>32.76</c:v>
                </c:pt>
                <c:pt idx="43">
                  <c:v>32.211333333333336</c:v>
                </c:pt>
                <c:pt idx="44">
                  <c:v>32.39066666666667</c:v>
                </c:pt>
                <c:pt idx="45">
                  <c:v>32.29533333333333</c:v>
                </c:pt>
                <c:pt idx="46">
                  <c:v>32.166666666666664</c:v>
                </c:pt>
                <c:pt idx="47">
                  <c:v>31.947777777777777</c:v>
                </c:pt>
                <c:pt idx="48">
                  <c:v>31.24599999999999</c:v>
                </c:pt>
                <c:pt idx="49">
                  <c:v>30.347333333333335</c:v>
                </c:pt>
                <c:pt idx="50">
                  <c:v>29.208333333333332</c:v>
                </c:pt>
                <c:pt idx="51">
                  <c:v>28.27</c:v>
                </c:pt>
                <c:pt idx="52">
                  <c:v>27.147333333333336</c:v>
                </c:pt>
                <c:pt idx="53">
                  <c:v>25.890666666666664</c:v>
                </c:pt>
                <c:pt idx="54">
                  <c:v>25.596000000000004</c:v>
                </c:pt>
                <c:pt idx="55">
                  <c:v>24.023999999999994</c:v>
                </c:pt>
                <c:pt idx="56">
                  <c:v>24.346000000000004</c:v>
                </c:pt>
                <c:pt idx="57">
                  <c:v>22.612666666666666</c:v>
                </c:pt>
                <c:pt idx="58">
                  <c:v>21.842000000000002</c:v>
                </c:pt>
                <c:pt idx="59">
                  <c:v>20.73722222222222</c:v>
                </c:pt>
                <c:pt idx="60">
                  <c:v>20.33933333333333</c:v>
                </c:pt>
                <c:pt idx="61">
                  <c:v>19.822666666666667</c:v>
                </c:pt>
                <c:pt idx="62">
                  <c:v>18.456000000000003</c:v>
                </c:pt>
                <c:pt idx="63">
                  <c:v>16.95466666666666</c:v>
                </c:pt>
                <c:pt idx="64">
                  <c:v>16.592666666666666</c:v>
                </c:pt>
                <c:pt idx="65">
                  <c:v>15.37733333333333</c:v>
                </c:pt>
                <c:pt idx="66">
                  <c:v>14.734666666666664</c:v>
                </c:pt>
                <c:pt idx="67">
                  <c:v>13.663333333333332</c:v>
                </c:pt>
                <c:pt idx="68">
                  <c:v>12.998000000000001</c:v>
                </c:pt>
                <c:pt idx="69">
                  <c:v>11.672666666666665</c:v>
                </c:pt>
                <c:pt idx="70">
                  <c:v>12.064666666666666</c:v>
                </c:pt>
                <c:pt idx="71">
                  <c:v>11.306666666666667</c:v>
                </c:pt>
              </c:numCache>
            </c:numRef>
          </c:val>
          <c:smooth val="0"/>
        </c:ser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46505"/>
        <c:crossesAt val="-5"/>
        <c:auto val="0"/>
        <c:lblOffset val="100"/>
        <c:tickLblSkip val="2"/>
        <c:noMultiLvlLbl val="0"/>
      </c:catAx>
      <c:valAx>
        <c:axId val="23046505"/>
        <c:scaling>
          <c:orientation val="minMax"/>
          <c:min val="-5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5"/>
          <c:y val="0.14325"/>
          <c:w val="0.14375"/>
          <c:h val="0.2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875"/>
          <c:w val="0.87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'作図用データ'!$E$5</c:f>
              <c:strCache>
                <c:ptCount val="1"/>
                <c:pt idx="0">
                  <c:v>降水量本年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'作図用データ'!$E$6:$E$77</c:f>
              <c:numCache>
                <c:ptCount val="72"/>
                <c:pt idx="0">
                  <c:v>0</c:v>
                </c:pt>
                <c:pt idx="1">
                  <c:v>40</c:v>
                </c:pt>
                <c:pt idx="2">
                  <c:v>0.5</c:v>
                </c:pt>
                <c:pt idx="3">
                  <c:v>7</c:v>
                </c:pt>
                <c:pt idx="4">
                  <c:v>14</c:v>
                </c:pt>
                <c:pt idx="5">
                  <c:v>5.5</c:v>
                </c:pt>
                <c:pt idx="6">
                  <c:v>16</c:v>
                </c:pt>
                <c:pt idx="7">
                  <c:v>15.5</c:v>
                </c:pt>
                <c:pt idx="8">
                  <c:v>0</c:v>
                </c:pt>
                <c:pt idx="9">
                  <c:v>4</c:v>
                </c:pt>
                <c:pt idx="10">
                  <c:v>36.5</c:v>
                </c:pt>
                <c:pt idx="11">
                  <c:v>0</c:v>
                </c:pt>
                <c:pt idx="12">
                  <c:v>4</c:v>
                </c:pt>
                <c:pt idx="13">
                  <c:v>3.5</c:v>
                </c:pt>
                <c:pt idx="14">
                  <c:v>6.5</c:v>
                </c:pt>
                <c:pt idx="15">
                  <c:v>0</c:v>
                </c:pt>
                <c:pt idx="16">
                  <c:v>14.5</c:v>
                </c:pt>
                <c:pt idx="17">
                  <c:v>17</c:v>
                </c:pt>
                <c:pt idx="18">
                  <c:v>1.5</c:v>
                </c:pt>
                <c:pt idx="19">
                  <c:v>54</c:v>
                </c:pt>
                <c:pt idx="20">
                  <c:v>9.5</c:v>
                </c:pt>
                <c:pt idx="21">
                  <c:v>93.5</c:v>
                </c:pt>
                <c:pt idx="22">
                  <c:v>0.5</c:v>
                </c:pt>
                <c:pt idx="23">
                  <c:v>6</c:v>
                </c:pt>
                <c:pt idx="24">
                  <c:v>0</c:v>
                </c:pt>
                <c:pt idx="25">
                  <c:v>12.5</c:v>
                </c:pt>
                <c:pt idx="26">
                  <c:v>64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22</c:v>
                </c:pt>
                <c:pt idx="32">
                  <c:v>0</c:v>
                </c:pt>
                <c:pt idx="33">
                  <c:v>0</c:v>
                </c:pt>
                <c:pt idx="34">
                  <c:v>84.5</c:v>
                </c:pt>
                <c:pt idx="35">
                  <c:v>36</c:v>
                </c:pt>
                <c:pt idx="36">
                  <c:v>84</c:v>
                </c:pt>
                <c:pt idx="37">
                  <c:v>5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252</c:v>
                </c:pt>
                <c:pt idx="44">
                  <c:v>1</c:v>
                </c:pt>
                <c:pt idx="45">
                  <c:v>27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16</c:v>
                </c:pt>
                <c:pt idx="50">
                  <c:v>90.5</c:v>
                </c:pt>
                <c:pt idx="51">
                  <c:v>75</c:v>
                </c:pt>
                <c:pt idx="52">
                  <c:v>3.5</c:v>
                </c:pt>
                <c:pt idx="53">
                  <c:v>4.5</c:v>
                </c:pt>
                <c:pt idx="54">
                  <c:v>18.5</c:v>
                </c:pt>
                <c:pt idx="55">
                  <c:v>20.5</c:v>
                </c:pt>
                <c:pt idx="56">
                  <c:v>27</c:v>
                </c:pt>
                <c:pt idx="57">
                  <c:v>92.5</c:v>
                </c:pt>
                <c:pt idx="58">
                  <c:v>431.5</c:v>
                </c:pt>
                <c:pt idx="59">
                  <c:v>108.5</c:v>
                </c:pt>
                <c:pt idx="60">
                  <c:v>0</c:v>
                </c:pt>
                <c:pt idx="61">
                  <c:v>8.5</c:v>
                </c:pt>
                <c:pt idx="62">
                  <c:v>25.5</c:v>
                </c:pt>
                <c:pt idx="63">
                  <c:v>24</c:v>
                </c:pt>
                <c:pt idx="64">
                  <c:v>18.5</c:v>
                </c:pt>
                <c:pt idx="65">
                  <c:v>10.5</c:v>
                </c:pt>
                <c:pt idx="66">
                  <c:v>3</c:v>
                </c:pt>
                <c:pt idx="67">
                  <c:v>9.5</c:v>
                </c:pt>
                <c:pt idx="68">
                  <c:v>0.5</c:v>
                </c:pt>
                <c:pt idx="69">
                  <c:v>0</c:v>
                </c:pt>
                <c:pt idx="70">
                  <c:v>64.5</c:v>
                </c:pt>
                <c:pt idx="71">
                  <c:v>0</c:v>
                </c:pt>
              </c:numCache>
            </c:numRef>
          </c:val>
        </c:ser>
        <c:ser>
          <c:idx val="7"/>
          <c:order val="2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8"/>
          <c:order val="3"/>
          <c:tx>
            <c:strRef>
              <c:f>'作図用データ'!$G$5</c:f>
              <c:strCache>
                <c:ptCount val="1"/>
                <c:pt idx="0">
                  <c:v>最低気温本年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'作図用データ'!$G$6:$G$77</c:f>
              <c:numCache>
                <c:ptCount val="72"/>
                <c:pt idx="0">
                  <c:v>2.5799999999999996</c:v>
                </c:pt>
                <c:pt idx="1">
                  <c:v>2.7600000000000002</c:v>
                </c:pt>
                <c:pt idx="2">
                  <c:v>1.54</c:v>
                </c:pt>
                <c:pt idx="3">
                  <c:v>0.5800000000000001</c:v>
                </c:pt>
                <c:pt idx="4">
                  <c:v>-0.62</c:v>
                </c:pt>
                <c:pt idx="5">
                  <c:v>1.1166666666666665</c:v>
                </c:pt>
                <c:pt idx="6">
                  <c:v>1.2</c:v>
                </c:pt>
                <c:pt idx="7">
                  <c:v>1.8399999999999999</c:v>
                </c:pt>
                <c:pt idx="8">
                  <c:v>-0.6199999999999999</c:v>
                </c:pt>
                <c:pt idx="9">
                  <c:v>4.1</c:v>
                </c:pt>
                <c:pt idx="10">
                  <c:v>1.0399999999999998</c:v>
                </c:pt>
                <c:pt idx="11">
                  <c:v>-0.03333333333333329</c:v>
                </c:pt>
                <c:pt idx="12">
                  <c:v>3.2</c:v>
                </c:pt>
                <c:pt idx="13">
                  <c:v>1.4599999999999997</c:v>
                </c:pt>
                <c:pt idx="14">
                  <c:v>3.08</c:v>
                </c:pt>
                <c:pt idx="15">
                  <c:v>1.64</c:v>
                </c:pt>
                <c:pt idx="16">
                  <c:v>4.6</c:v>
                </c:pt>
                <c:pt idx="17">
                  <c:v>4.8999999999999995</c:v>
                </c:pt>
                <c:pt idx="18">
                  <c:v>4.0200000000000005</c:v>
                </c:pt>
                <c:pt idx="19">
                  <c:v>13.620000000000001</c:v>
                </c:pt>
                <c:pt idx="20">
                  <c:v>8.66</c:v>
                </c:pt>
                <c:pt idx="21">
                  <c:v>11.84</c:v>
                </c:pt>
                <c:pt idx="22">
                  <c:v>9.78</c:v>
                </c:pt>
                <c:pt idx="23">
                  <c:v>9.66</c:v>
                </c:pt>
                <c:pt idx="24">
                  <c:v>11.559999999999999</c:v>
                </c:pt>
                <c:pt idx="25">
                  <c:v>13.920000000000002</c:v>
                </c:pt>
                <c:pt idx="26">
                  <c:v>14.26</c:v>
                </c:pt>
                <c:pt idx="27">
                  <c:v>12.260000000000002</c:v>
                </c:pt>
                <c:pt idx="28">
                  <c:v>16.02</c:v>
                </c:pt>
                <c:pt idx="29">
                  <c:v>15.733333333333334</c:v>
                </c:pt>
                <c:pt idx="30">
                  <c:v>13.540000000000001</c:v>
                </c:pt>
                <c:pt idx="31">
                  <c:v>15.819999999999999</c:v>
                </c:pt>
                <c:pt idx="32">
                  <c:v>14.120000000000001</c:v>
                </c:pt>
                <c:pt idx="33">
                  <c:v>16.64</c:v>
                </c:pt>
                <c:pt idx="34">
                  <c:v>19.380000000000003</c:v>
                </c:pt>
                <c:pt idx="35">
                  <c:v>20.98</c:v>
                </c:pt>
                <c:pt idx="36">
                  <c:v>22.979999999999997</c:v>
                </c:pt>
                <c:pt idx="37">
                  <c:v>22.16</c:v>
                </c:pt>
                <c:pt idx="38">
                  <c:v>23.740000000000002</c:v>
                </c:pt>
                <c:pt idx="39">
                  <c:v>23.220000000000002</c:v>
                </c:pt>
                <c:pt idx="40">
                  <c:v>23.9</c:v>
                </c:pt>
                <c:pt idx="41">
                  <c:v>25.316666666666666</c:v>
                </c:pt>
                <c:pt idx="42">
                  <c:v>24.259999999999998</c:v>
                </c:pt>
                <c:pt idx="43">
                  <c:v>24.660000000000004</c:v>
                </c:pt>
                <c:pt idx="44">
                  <c:v>23.419999999999998</c:v>
                </c:pt>
                <c:pt idx="45">
                  <c:v>24.060000000000002</c:v>
                </c:pt>
                <c:pt idx="46">
                  <c:v>24.46</c:v>
                </c:pt>
                <c:pt idx="47">
                  <c:v>22.96666666666667</c:v>
                </c:pt>
                <c:pt idx="48">
                  <c:v>19.26</c:v>
                </c:pt>
                <c:pt idx="49">
                  <c:v>20.56</c:v>
                </c:pt>
                <c:pt idx="50">
                  <c:v>20.32</c:v>
                </c:pt>
                <c:pt idx="51">
                  <c:v>18.860000000000003</c:v>
                </c:pt>
                <c:pt idx="52">
                  <c:v>17.66</c:v>
                </c:pt>
                <c:pt idx="53">
                  <c:v>15.34</c:v>
                </c:pt>
                <c:pt idx="54">
                  <c:v>15.36</c:v>
                </c:pt>
                <c:pt idx="55">
                  <c:v>17.72</c:v>
                </c:pt>
                <c:pt idx="56">
                  <c:v>17.380000000000003</c:v>
                </c:pt>
                <c:pt idx="57">
                  <c:v>13.48</c:v>
                </c:pt>
                <c:pt idx="58">
                  <c:v>13.080000000000002</c:v>
                </c:pt>
                <c:pt idx="59">
                  <c:v>10.666666666666666</c:v>
                </c:pt>
                <c:pt idx="60">
                  <c:v>8.72</c:v>
                </c:pt>
                <c:pt idx="61">
                  <c:v>9.120000000000001</c:v>
                </c:pt>
                <c:pt idx="62">
                  <c:v>7.88</c:v>
                </c:pt>
                <c:pt idx="63">
                  <c:v>5.58</c:v>
                </c:pt>
                <c:pt idx="64">
                  <c:v>3.7600000000000002</c:v>
                </c:pt>
                <c:pt idx="65">
                  <c:v>7.94</c:v>
                </c:pt>
                <c:pt idx="66">
                  <c:v>3.96</c:v>
                </c:pt>
                <c:pt idx="67">
                  <c:v>1.6200000000000003</c:v>
                </c:pt>
                <c:pt idx="68">
                  <c:v>1.78</c:v>
                </c:pt>
                <c:pt idx="69">
                  <c:v>1.2999999999999998</c:v>
                </c:pt>
                <c:pt idx="70">
                  <c:v>1.4600000000000002</c:v>
                </c:pt>
                <c:pt idx="71">
                  <c:v>2.25</c:v>
                </c:pt>
              </c:numCache>
            </c:numRef>
          </c:val>
        </c:ser>
        <c:ser>
          <c:idx val="9"/>
          <c:order val="4"/>
          <c:tx>
            <c:strRef>
              <c:f>'作図用データ'!$H$5</c:f>
              <c:strCache>
                <c:ptCount val="1"/>
                <c:pt idx="0">
                  <c:v>最低気温平年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'作図用データ'!$H$6:$H$77</c:f>
              <c:numCache>
                <c:ptCount val="72"/>
                <c:pt idx="0">
                  <c:v>1.7473333333333334</c:v>
                </c:pt>
                <c:pt idx="1">
                  <c:v>1.7719999999999996</c:v>
                </c:pt>
                <c:pt idx="2">
                  <c:v>1.3273333333333328</c:v>
                </c:pt>
                <c:pt idx="3">
                  <c:v>1.2766666666666668</c:v>
                </c:pt>
                <c:pt idx="4">
                  <c:v>0.7326666666666667</c:v>
                </c:pt>
                <c:pt idx="5">
                  <c:v>0.3822222222222223</c:v>
                </c:pt>
                <c:pt idx="6">
                  <c:v>0.39533333333333337</c:v>
                </c:pt>
                <c:pt idx="7">
                  <c:v>1.1386666666666663</c:v>
                </c:pt>
                <c:pt idx="8">
                  <c:v>1.498666666666667</c:v>
                </c:pt>
                <c:pt idx="9">
                  <c:v>1.6393333333333335</c:v>
                </c:pt>
                <c:pt idx="10">
                  <c:v>2.123333333333333</c:v>
                </c:pt>
                <c:pt idx="11">
                  <c:v>2.083333333333334</c:v>
                </c:pt>
                <c:pt idx="12">
                  <c:v>2.572666666666666</c:v>
                </c:pt>
                <c:pt idx="13">
                  <c:v>2.7246666666666663</c:v>
                </c:pt>
                <c:pt idx="14">
                  <c:v>4.071999999999999</c:v>
                </c:pt>
                <c:pt idx="15">
                  <c:v>4.354666666666666</c:v>
                </c:pt>
                <c:pt idx="16">
                  <c:v>5.125333333333332</c:v>
                </c:pt>
                <c:pt idx="17">
                  <c:v>5.633333333333334</c:v>
                </c:pt>
                <c:pt idx="18">
                  <c:v>6.583999999999999</c:v>
                </c:pt>
                <c:pt idx="19">
                  <c:v>8.306666666666665</c:v>
                </c:pt>
                <c:pt idx="20">
                  <c:v>8.930666666666664</c:v>
                </c:pt>
                <c:pt idx="21">
                  <c:v>9.858666666666666</c:v>
                </c:pt>
                <c:pt idx="22">
                  <c:v>10.431999999999999</c:v>
                </c:pt>
                <c:pt idx="23">
                  <c:v>11.078000000000001</c:v>
                </c:pt>
                <c:pt idx="24">
                  <c:v>12.737333333333334</c:v>
                </c:pt>
                <c:pt idx="25">
                  <c:v>13.687333333333331</c:v>
                </c:pt>
                <c:pt idx="26">
                  <c:v>13.813333333333333</c:v>
                </c:pt>
                <c:pt idx="27">
                  <c:v>14.105333333333334</c:v>
                </c:pt>
                <c:pt idx="28">
                  <c:v>14.682</c:v>
                </c:pt>
                <c:pt idx="29">
                  <c:v>15.26111111111111</c:v>
                </c:pt>
                <c:pt idx="30">
                  <c:v>16.214000000000002</c:v>
                </c:pt>
                <c:pt idx="31">
                  <c:v>17.046666666666667</c:v>
                </c:pt>
                <c:pt idx="32">
                  <c:v>17.954666666666665</c:v>
                </c:pt>
                <c:pt idx="33">
                  <c:v>19.222</c:v>
                </c:pt>
                <c:pt idx="34">
                  <c:v>20.106666666666673</c:v>
                </c:pt>
                <c:pt idx="35">
                  <c:v>21.072</c:v>
                </c:pt>
                <c:pt idx="36">
                  <c:v>21.6</c:v>
                </c:pt>
                <c:pt idx="37">
                  <c:v>22.188</c:v>
                </c:pt>
                <c:pt idx="38">
                  <c:v>23.212000000000003</c:v>
                </c:pt>
                <c:pt idx="39">
                  <c:v>23.18</c:v>
                </c:pt>
                <c:pt idx="40">
                  <c:v>23.453999999999997</c:v>
                </c:pt>
                <c:pt idx="41">
                  <c:v>23.681666666666672</c:v>
                </c:pt>
                <c:pt idx="42">
                  <c:v>23.736666666666665</c:v>
                </c:pt>
                <c:pt idx="43">
                  <c:v>23.578</c:v>
                </c:pt>
                <c:pt idx="44">
                  <c:v>23.68133333333333</c:v>
                </c:pt>
                <c:pt idx="45">
                  <c:v>23.75</c:v>
                </c:pt>
                <c:pt idx="46">
                  <c:v>23.185333333333332</c:v>
                </c:pt>
                <c:pt idx="47">
                  <c:v>22.988888888888894</c:v>
                </c:pt>
                <c:pt idx="48">
                  <c:v>22.21</c:v>
                </c:pt>
                <c:pt idx="49">
                  <c:v>21.85333333333333</c:v>
                </c:pt>
                <c:pt idx="50">
                  <c:v>20.743333333333332</c:v>
                </c:pt>
                <c:pt idx="51">
                  <c:v>19.765333333333334</c:v>
                </c:pt>
                <c:pt idx="52">
                  <c:v>19</c:v>
                </c:pt>
                <c:pt idx="53">
                  <c:v>17.411333333333335</c:v>
                </c:pt>
                <c:pt idx="54">
                  <c:v>16.688666666666673</c:v>
                </c:pt>
                <c:pt idx="55">
                  <c:v>15.392666666666672</c:v>
                </c:pt>
                <c:pt idx="56">
                  <c:v>15.076</c:v>
                </c:pt>
                <c:pt idx="57">
                  <c:v>12.95</c:v>
                </c:pt>
                <c:pt idx="58">
                  <c:v>11.876</c:v>
                </c:pt>
                <c:pt idx="59">
                  <c:v>11.105</c:v>
                </c:pt>
                <c:pt idx="60">
                  <c:v>10.317333333333334</c:v>
                </c:pt>
                <c:pt idx="61">
                  <c:v>10.315999999999999</c:v>
                </c:pt>
                <c:pt idx="62">
                  <c:v>9.163333333333332</c:v>
                </c:pt>
                <c:pt idx="63">
                  <c:v>7.365333333333334</c:v>
                </c:pt>
                <c:pt idx="64">
                  <c:v>6.516</c:v>
                </c:pt>
                <c:pt idx="65">
                  <c:v>6.006666666666667</c:v>
                </c:pt>
                <c:pt idx="66">
                  <c:v>5.086</c:v>
                </c:pt>
                <c:pt idx="67">
                  <c:v>4.326666666666667</c:v>
                </c:pt>
                <c:pt idx="68">
                  <c:v>4.094</c:v>
                </c:pt>
                <c:pt idx="69">
                  <c:v>2.7586666666666657</c:v>
                </c:pt>
                <c:pt idx="70">
                  <c:v>2.536666666666667</c:v>
                </c:pt>
                <c:pt idx="71">
                  <c:v>2.23</c:v>
                </c:pt>
              </c:numCache>
            </c:numRef>
          </c:val>
        </c:ser>
        <c:ser>
          <c:idx val="10"/>
          <c:order val="5"/>
          <c:tx>
            <c:strRef>
              <c:f>'作図用データ'!$I$5</c:f>
              <c:strCache>
                <c:ptCount val="1"/>
                <c:pt idx="0">
                  <c:v>最高気温本年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'作図用データ'!$I$6:$I$77</c:f>
              <c:numCache>
                <c:ptCount val="72"/>
                <c:pt idx="0">
                  <c:v>12.24</c:v>
                </c:pt>
                <c:pt idx="1">
                  <c:v>10.72</c:v>
                </c:pt>
                <c:pt idx="2">
                  <c:v>7.420000000000002</c:v>
                </c:pt>
                <c:pt idx="3">
                  <c:v>9.26</c:v>
                </c:pt>
                <c:pt idx="4">
                  <c:v>6.3199999999999985</c:v>
                </c:pt>
                <c:pt idx="5">
                  <c:v>12.633333333333333</c:v>
                </c:pt>
                <c:pt idx="6">
                  <c:v>11.219999999999999</c:v>
                </c:pt>
                <c:pt idx="7">
                  <c:v>7.5</c:v>
                </c:pt>
                <c:pt idx="8">
                  <c:v>8.239999999999998</c:v>
                </c:pt>
                <c:pt idx="9">
                  <c:v>14.719999999999999</c:v>
                </c:pt>
                <c:pt idx="10">
                  <c:v>11.9</c:v>
                </c:pt>
                <c:pt idx="11">
                  <c:v>11.633333333333333</c:v>
                </c:pt>
                <c:pt idx="12">
                  <c:v>14.62</c:v>
                </c:pt>
                <c:pt idx="13">
                  <c:v>11.22</c:v>
                </c:pt>
                <c:pt idx="14">
                  <c:v>12</c:v>
                </c:pt>
                <c:pt idx="15">
                  <c:v>14.819999999999999</c:v>
                </c:pt>
                <c:pt idx="16">
                  <c:v>12.440000000000001</c:v>
                </c:pt>
                <c:pt idx="17">
                  <c:v>15.100000000000001</c:v>
                </c:pt>
                <c:pt idx="18">
                  <c:v>17.22</c:v>
                </c:pt>
                <c:pt idx="19">
                  <c:v>18.7</c:v>
                </c:pt>
                <c:pt idx="20">
                  <c:v>20.04</c:v>
                </c:pt>
                <c:pt idx="21">
                  <c:v>21.5</c:v>
                </c:pt>
                <c:pt idx="22">
                  <c:v>21.4</c:v>
                </c:pt>
                <c:pt idx="23">
                  <c:v>22.080000000000002</c:v>
                </c:pt>
                <c:pt idx="24">
                  <c:v>25.3</c:v>
                </c:pt>
                <c:pt idx="25">
                  <c:v>25.28</c:v>
                </c:pt>
                <c:pt idx="26">
                  <c:v>24.8</c:v>
                </c:pt>
                <c:pt idx="27">
                  <c:v>25.160000000000004</c:v>
                </c:pt>
                <c:pt idx="28">
                  <c:v>25.98</c:v>
                </c:pt>
                <c:pt idx="29">
                  <c:v>27.8</c:v>
                </c:pt>
                <c:pt idx="30">
                  <c:v>26.240000000000002</c:v>
                </c:pt>
                <c:pt idx="31">
                  <c:v>26.759999999999998</c:v>
                </c:pt>
                <c:pt idx="32">
                  <c:v>26.2</c:v>
                </c:pt>
                <c:pt idx="33">
                  <c:v>28.860000000000003</c:v>
                </c:pt>
                <c:pt idx="34">
                  <c:v>26.98</c:v>
                </c:pt>
                <c:pt idx="35">
                  <c:v>27.119999999999997</c:v>
                </c:pt>
                <c:pt idx="36">
                  <c:v>30.679999999999996</c:v>
                </c:pt>
                <c:pt idx="37">
                  <c:v>31.3</c:v>
                </c:pt>
                <c:pt idx="38">
                  <c:v>32.620000000000005</c:v>
                </c:pt>
                <c:pt idx="39">
                  <c:v>32.86</c:v>
                </c:pt>
                <c:pt idx="40">
                  <c:v>33.16</c:v>
                </c:pt>
                <c:pt idx="41">
                  <c:v>33.61666666666667</c:v>
                </c:pt>
                <c:pt idx="42">
                  <c:v>34.58</c:v>
                </c:pt>
                <c:pt idx="43">
                  <c:v>34.08</c:v>
                </c:pt>
                <c:pt idx="44">
                  <c:v>32.660000000000004</c:v>
                </c:pt>
                <c:pt idx="45">
                  <c:v>33.12</c:v>
                </c:pt>
                <c:pt idx="46">
                  <c:v>34.52</c:v>
                </c:pt>
                <c:pt idx="47">
                  <c:v>32.71666666666667</c:v>
                </c:pt>
                <c:pt idx="48">
                  <c:v>28.54</c:v>
                </c:pt>
                <c:pt idx="49">
                  <c:v>30.619999999999997</c:v>
                </c:pt>
                <c:pt idx="50">
                  <c:v>28.22</c:v>
                </c:pt>
                <c:pt idx="51">
                  <c:v>26.7</c:v>
                </c:pt>
                <c:pt idx="52">
                  <c:v>25.52</c:v>
                </c:pt>
                <c:pt idx="53">
                  <c:v>26.779999999999994</c:v>
                </c:pt>
                <c:pt idx="54">
                  <c:v>24.02</c:v>
                </c:pt>
                <c:pt idx="55">
                  <c:v>25.98</c:v>
                </c:pt>
                <c:pt idx="56">
                  <c:v>23.720000000000002</c:v>
                </c:pt>
                <c:pt idx="57">
                  <c:v>17.520000000000003</c:v>
                </c:pt>
                <c:pt idx="58">
                  <c:v>18.2</c:v>
                </c:pt>
                <c:pt idx="59">
                  <c:v>19.566666666666666</c:v>
                </c:pt>
                <c:pt idx="60">
                  <c:v>20.119999999999997</c:v>
                </c:pt>
                <c:pt idx="61">
                  <c:v>19.56</c:v>
                </c:pt>
                <c:pt idx="62">
                  <c:v>16.96</c:v>
                </c:pt>
                <c:pt idx="63">
                  <c:v>12</c:v>
                </c:pt>
                <c:pt idx="64">
                  <c:v>13.4</c:v>
                </c:pt>
                <c:pt idx="65">
                  <c:v>16.68</c:v>
                </c:pt>
                <c:pt idx="66">
                  <c:v>11.7</c:v>
                </c:pt>
                <c:pt idx="67">
                  <c:v>10.440000000000001</c:v>
                </c:pt>
                <c:pt idx="68">
                  <c:v>8.06</c:v>
                </c:pt>
                <c:pt idx="69">
                  <c:v>8.76</c:v>
                </c:pt>
                <c:pt idx="70">
                  <c:v>12.440000000000001</c:v>
                </c:pt>
                <c:pt idx="71">
                  <c:v>9</c:v>
                </c:pt>
              </c:numCache>
            </c:numRef>
          </c:val>
        </c:ser>
        <c:overlap val="50"/>
        <c:gapWidth val="50"/>
        <c:axId val="6091954"/>
        <c:axId val="54827587"/>
      </c:barChart>
      <c:lineChart>
        <c:grouping val="standard"/>
        <c:varyColors val="0"/>
        <c:ser>
          <c:idx val="0"/>
          <c:order val="1"/>
          <c:tx>
            <c:strRef>
              <c:f>'作図用データ'!$F$5</c:f>
              <c:strCache>
                <c:ptCount val="1"/>
                <c:pt idx="0">
                  <c:v>降水量平年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'作図用データ'!$F$6:$F$77</c:f>
              <c:numCache>
                <c:ptCount val="72"/>
                <c:pt idx="0">
                  <c:v>11.746666666666666</c:v>
                </c:pt>
                <c:pt idx="1">
                  <c:v>8.313333333333334</c:v>
                </c:pt>
                <c:pt idx="2">
                  <c:v>9.55</c:v>
                </c:pt>
                <c:pt idx="3">
                  <c:v>11.213333333333333</c:v>
                </c:pt>
                <c:pt idx="4">
                  <c:v>14.156666666666666</c:v>
                </c:pt>
                <c:pt idx="5">
                  <c:v>12.906666666666666</c:v>
                </c:pt>
                <c:pt idx="6">
                  <c:v>8.723333333333333</c:v>
                </c:pt>
                <c:pt idx="7">
                  <c:v>9.316666666666666</c:v>
                </c:pt>
                <c:pt idx="8">
                  <c:v>10.96</c:v>
                </c:pt>
                <c:pt idx="9">
                  <c:v>22.61</c:v>
                </c:pt>
                <c:pt idx="10">
                  <c:v>17.9</c:v>
                </c:pt>
                <c:pt idx="11">
                  <c:v>13.17</c:v>
                </c:pt>
                <c:pt idx="12">
                  <c:v>19.423333333333336</c:v>
                </c:pt>
                <c:pt idx="13">
                  <c:v>15.9</c:v>
                </c:pt>
                <c:pt idx="14">
                  <c:v>24.2</c:v>
                </c:pt>
                <c:pt idx="15">
                  <c:v>18.303333333333335</c:v>
                </c:pt>
                <c:pt idx="16">
                  <c:v>24.133333333333333</c:v>
                </c:pt>
                <c:pt idx="17">
                  <c:v>25.1</c:v>
                </c:pt>
                <c:pt idx="18">
                  <c:v>23.666666666666668</c:v>
                </c:pt>
                <c:pt idx="19">
                  <c:v>21.90666666666667</c:v>
                </c:pt>
                <c:pt idx="20">
                  <c:v>26.47</c:v>
                </c:pt>
                <c:pt idx="21">
                  <c:v>22.35</c:v>
                </c:pt>
                <c:pt idx="22">
                  <c:v>22.283333333333335</c:v>
                </c:pt>
                <c:pt idx="23">
                  <c:v>15.123333333333333</c:v>
                </c:pt>
                <c:pt idx="24">
                  <c:v>29.43</c:v>
                </c:pt>
                <c:pt idx="25">
                  <c:v>30.8</c:v>
                </c:pt>
                <c:pt idx="26">
                  <c:v>39.88666666666666</c:v>
                </c:pt>
                <c:pt idx="27">
                  <c:v>30.686666666666667</c:v>
                </c:pt>
                <c:pt idx="28">
                  <c:v>24.8</c:v>
                </c:pt>
                <c:pt idx="29">
                  <c:v>21.103333333333335</c:v>
                </c:pt>
                <c:pt idx="30">
                  <c:v>24.023333333333333</c:v>
                </c:pt>
                <c:pt idx="31">
                  <c:v>34.49333333333333</c:v>
                </c:pt>
                <c:pt idx="32">
                  <c:v>31.273333333333333</c:v>
                </c:pt>
                <c:pt idx="33">
                  <c:v>43.04</c:v>
                </c:pt>
                <c:pt idx="34">
                  <c:v>56.776666666666664</c:v>
                </c:pt>
                <c:pt idx="35">
                  <c:v>40.516666666666666</c:v>
                </c:pt>
                <c:pt idx="36">
                  <c:v>51.37</c:v>
                </c:pt>
                <c:pt idx="37">
                  <c:v>28.416666666666668</c:v>
                </c:pt>
                <c:pt idx="38">
                  <c:v>41.29333333333333</c:v>
                </c:pt>
                <c:pt idx="39">
                  <c:v>30.2</c:v>
                </c:pt>
                <c:pt idx="40">
                  <c:v>12.776666666666667</c:v>
                </c:pt>
                <c:pt idx="41">
                  <c:v>29.55</c:v>
                </c:pt>
                <c:pt idx="42">
                  <c:v>17.026666666666667</c:v>
                </c:pt>
                <c:pt idx="43">
                  <c:v>33.49333333333333</c:v>
                </c:pt>
                <c:pt idx="44">
                  <c:v>17.746666666666666</c:v>
                </c:pt>
                <c:pt idx="45">
                  <c:v>14.506666666666666</c:v>
                </c:pt>
                <c:pt idx="46">
                  <c:v>14.766666666666667</c:v>
                </c:pt>
                <c:pt idx="47">
                  <c:v>28.603333333333335</c:v>
                </c:pt>
                <c:pt idx="48">
                  <c:v>27.476666666666667</c:v>
                </c:pt>
                <c:pt idx="49">
                  <c:v>37.95</c:v>
                </c:pt>
                <c:pt idx="50">
                  <c:v>43.94</c:v>
                </c:pt>
                <c:pt idx="51">
                  <c:v>36.15</c:v>
                </c:pt>
                <c:pt idx="52">
                  <c:v>38.36333333333334</c:v>
                </c:pt>
                <c:pt idx="53">
                  <c:v>36.46666666666667</c:v>
                </c:pt>
                <c:pt idx="54">
                  <c:v>26.30666666666667</c:v>
                </c:pt>
                <c:pt idx="55">
                  <c:v>37.43</c:v>
                </c:pt>
                <c:pt idx="56">
                  <c:v>18.703333333333333</c:v>
                </c:pt>
                <c:pt idx="57">
                  <c:v>22.07</c:v>
                </c:pt>
                <c:pt idx="58">
                  <c:v>12.456666666666667</c:v>
                </c:pt>
                <c:pt idx="59">
                  <c:v>21.183333333333334</c:v>
                </c:pt>
                <c:pt idx="60">
                  <c:v>16.63</c:v>
                </c:pt>
                <c:pt idx="61">
                  <c:v>13.296666666666665</c:v>
                </c:pt>
                <c:pt idx="62">
                  <c:v>20.383333333333333</c:v>
                </c:pt>
                <c:pt idx="63">
                  <c:v>13.76</c:v>
                </c:pt>
                <c:pt idx="64">
                  <c:v>15.54</c:v>
                </c:pt>
                <c:pt idx="65">
                  <c:v>26.706666666666667</c:v>
                </c:pt>
                <c:pt idx="66">
                  <c:v>15.306666666666667</c:v>
                </c:pt>
                <c:pt idx="67">
                  <c:v>9.346666666666666</c:v>
                </c:pt>
                <c:pt idx="68">
                  <c:v>8.686666666666667</c:v>
                </c:pt>
                <c:pt idx="69">
                  <c:v>8.933333333333334</c:v>
                </c:pt>
                <c:pt idx="70">
                  <c:v>6.9</c:v>
                </c:pt>
                <c:pt idx="71">
                  <c:v>10.173333333333334</c:v>
                </c:pt>
              </c:numCache>
            </c:numRef>
          </c:val>
          <c:smooth val="0"/>
        </c:ser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7587"/>
        <c:crosses val="autoZero"/>
        <c:auto val="0"/>
        <c:lblOffset val="100"/>
        <c:tickLblSkip val="2"/>
        <c:noMultiLvlLbl val="0"/>
      </c:catAx>
      <c:valAx>
        <c:axId val="54827587"/>
        <c:scaling>
          <c:orientation val="minMax"/>
          <c:max val="5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025"/>
          <c:y val="0.14325"/>
          <c:w val="0.1437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7375"/>
          <c:w val="0.86825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'作図用データ'!$M$5</c:f>
              <c:strCache>
                <c:ptCount val="1"/>
                <c:pt idx="0">
                  <c:v>日照時間本年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'作図用データ'!$M$6:$M$77</c:f>
              <c:numCache>
                <c:ptCount val="72"/>
                <c:pt idx="0">
                  <c:v>22.2</c:v>
                </c:pt>
                <c:pt idx="1">
                  <c:v>17.8</c:v>
                </c:pt>
                <c:pt idx="2">
                  <c:v>10.299999999999999</c:v>
                </c:pt>
                <c:pt idx="3">
                  <c:v>19.7</c:v>
                </c:pt>
                <c:pt idx="4">
                  <c:v>13.1</c:v>
                </c:pt>
                <c:pt idx="5">
                  <c:v>28.9</c:v>
                </c:pt>
                <c:pt idx="6">
                  <c:v>16.8</c:v>
                </c:pt>
                <c:pt idx="7">
                  <c:v>12.3</c:v>
                </c:pt>
                <c:pt idx="8">
                  <c:v>20.3</c:v>
                </c:pt>
                <c:pt idx="9">
                  <c:v>23.9</c:v>
                </c:pt>
                <c:pt idx="10">
                  <c:v>26.8</c:v>
                </c:pt>
                <c:pt idx="11">
                  <c:v>27</c:v>
                </c:pt>
                <c:pt idx="12">
                  <c:v>24.1</c:v>
                </c:pt>
                <c:pt idx="13">
                  <c:v>25.900000000000002</c:v>
                </c:pt>
                <c:pt idx="14">
                  <c:v>18.799999999999997</c:v>
                </c:pt>
                <c:pt idx="15">
                  <c:v>38</c:v>
                </c:pt>
                <c:pt idx="16">
                  <c:v>19</c:v>
                </c:pt>
                <c:pt idx="17">
                  <c:v>29.700000000000003</c:v>
                </c:pt>
                <c:pt idx="18">
                  <c:v>38.900000000000006</c:v>
                </c:pt>
                <c:pt idx="19">
                  <c:v>5.699999999999999</c:v>
                </c:pt>
                <c:pt idx="20">
                  <c:v>35.5</c:v>
                </c:pt>
                <c:pt idx="21">
                  <c:v>30.700000000000003</c:v>
                </c:pt>
                <c:pt idx="22">
                  <c:v>31.5</c:v>
                </c:pt>
                <c:pt idx="23">
                  <c:v>40.2</c:v>
                </c:pt>
                <c:pt idx="24">
                  <c:v>45</c:v>
                </c:pt>
                <c:pt idx="25">
                  <c:v>27.299999999999997</c:v>
                </c:pt>
                <c:pt idx="26">
                  <c:v>32.699999999999996</c:v>
                </c:pt>
                <c:pt idx="27">
                  <c:v>43</c:v>
                </c:pt>
                <c:pt idx="28">
                  <c:v>30</c:v>
                </c:pt>
                <c:pt idx="29">
                  <c:v>55.300000000000004</c:v>
                </c:pt>
                <c:pt idx="30">
                  <c:v>51.3</c:v>
                </c:pt>
                <c:pt idx="31">
                  <c:v>31.1</c:v>
                </c:pt>
                <c:pt idx="32">
                  <c:v>45.2</c:v>
                </c:pt>
                <c:pt idx="33">
                  <c:v>39.699999999999996</c:v>
                </c:pt>
                <c:pt idx="34">
                  <c:v>12.899999999999999</c:v>
                </c:pt>
                <c:pt idx="35">
                  <c:v>6.8</c:v>
                </c:pt>
                <c:pt idx="36">
                  <c:v>21.799999999999997</c:v>
                </c:pt>
                <c:pt idx="37">
                  <c:v>30.9</c:v>
                </c:pt>
                <c:pt idx="38">
                  <c:v>36.099999999999994</c:v>
                </c:pt>
                <c:pt idx="39">
                  <c:v>34.5</c:v>
                </c:pt>
                <c:pt idx="40">
                  <c:v>33.9</c:v>
                </c:pt>
                <c:pt idx="41">
                  <c:v>39.400000000000006</c:v>
                </c:pt>
                <c:pt idx="42">
                  <c:v>34</c:v>
                </c:pt>
                <c:pt idx="43">
                  <c:v>31.3</c:v>
                </c:pt>
                <c:pt idx="44">
                  <c:v>32.7</c:v>
                </c:pt>
                <c:pt idx="45">
                  <c:v>38.1</c:v>
                </c:pt>
                <c:pt idx="46">
                  <c:v>42.9</c:v>
                </c:pt>
                <c:pt idx="47">
                  <c:v>46.3</c:v>
                </c:pt>
                <c:pt idx="48">
                  <c:v>24.400000000000002</c:v>
                </c:pt>
                <c:pt idx="49">
                  <c:v>28.5</c:v>
                </c:pt>
                <c:pt idx="50">
                  <c:v>22.700000000000003</c:v>
                </c:pt>
                <c:pt idx="51">
                  <c:v>21.7</c:v>
                </c:pt>
                <c:pt idx="52">
                  <c:v>19.8</c:v>
                </c:pt>
                <c:pt idx="53">
                  <c:v>31.8</c:v>
                </c:pt>
                <c:pt idx="54">
                  <c:v>14.899999999999999</c:v>
                </c:pt>
                <c:pt idx="55">
                  <c:v>31.8</c:v>
                </c:pt>
                <c:pt idx="56">
                  <c:v>15.2</c:v>
                </c:pt>
                <c:pt idx="57">
                  <c:v>0.5</c:v>
                </c:pt>
                <c:pt idx="58">
                  <c:v>7.699999999999999</c:v>
                </c:pt>
                <c:pt idx="59">
                  <c:v>28.4</c:v>
                </c:pt>
                <c:pt idx="60">
                  <c:v>34.6</c:v>
                </c:pt>
                <c:pt idx="61">
                  <c:v>29.299999999999997</c:v>
                </c:pt>
                <c:pt idx="62">
                  <c:v>25.400000000000002</c:v>
                </c:pt>
                <c:pt idx="63">
                  <c:v>12.3</c:v>
                </c:pt>
                <c:pt idx="64">
                  <c:v>20.300000000000004</c:v>
                </c:pt>
                <c:pt idx="65">
                  <c:v>15.5</c:v>
                </c:pt>
                <c:pt idx="66">
                  <c:v>17.8</c:v>
                </c:pt>
                <c:pt idx="67">
                  <c:v>15.2</c:v>
                </c:pt>
                <c:pt idx="68">
                  <c:v>15.4</c:v>
                </c:pt>
                <c:pt idx="69">
                  <c:v>13.9</c:v>
                </c:pt>
                <c:pt idx="70">
                  <c:v>19.1</c:v>
                </c:pt>
                <c:pt idx="71">
                  <c:v>14.3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'作図用データ'!$N$5</c:f>
              <c:strCache>
                <c:ptCount val="1"/>
                <c:pt idx="0">
                  <c:v>日照時間平年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'作図用データ'!$C$6:$D$77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1</c:v>
                  </c:pt>
                  <c:pt idx="43">
                    <c:v>2</c:v>
                  </c:pt>
                  <c:pt idx="44">
                    <c:v>3</c:v>
                  </c:pt>
                  <c:pt idx="45">
                    <c:v>4</c:v>
                  </c:pt>
                  <c:pt idx="46">
                    <c:v>5</c:v>
                  </c:pt>
                  <c:pt idx="47">
                    <c:v>6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4</c:v>
                  </c:pt>
                  <c:pt idx="58">
                    <c:v>5</c:v>
                  </c:pt>
                  <c:pt idx="59">
                    <c:v>6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1</c:v>
                  </c:pt>
                  <c:pt idx="67">
                    <c:v>2</c:v>
                  </c:pt>
                  <c:pt idx="68">
                    <c:v>3</c:v>
                  </c:pt>
                  <c:pt idx="69">
                    <c:v>4</c:v>
                  </c:pt>
                  <c:pt idx="70">
                    <c:v>5</c:v>
                  </c:pt>
                  <c:pt idx="71">
                    <c:v>6</c:v>
                  </c:pt>
                </c:lvl>
                <c:lvl>
                  <c:pt idx="0">
                    <c:v>1月</c:v>
                  </c:pt>
                  <c:pt idx="6">
                    <c:v>2月</c:v>
                  </c:pt>
                  <c:pt idx="12">
                    <c:v>3月</c:v>
                  </c:pt>
                  <c:pt idx="18">
                    <c:v>4月</c:v>
                  </c:pt>
                  <c:pt idx="24">
                    <c:v>5月</c:v>
                  </c:pt>
                  <c:pt idx="30">
                    <c:v>6月</c:v>
                  </c:pt>
                  <c:pt idx="36">
                    <c:v>7月</c:v>
                  </c:pt>
                  <c:pt idx="42">
                    <c:v>8月</c:v>
                  </c:pt>
                  <c:pt idx="48">
                    <c:v>9月</c:v>
                  </c:pt>
                  <c:pt idx="54">
                    <c:v>10月</c:v>
                  </c:pt>
                  <c:pt idx="60">
                    <c:v>11月</c:v>
                  </c:pt>
                  <c:pt idx="66">
                    <c:v>12月</c:v>
                  </c:pt>
                </c:lvl>
              </c:multiLvlStrCache>
            </c:multiLvlStrRef>
          </c:cat>
          <c:val>
            <c:numRef>
              <c:f>'作図用データ'!$N$6:$N$77</c:f>
              <c:numCache>
                <c:ptCount val="72"/>
                <c:pt idx="0">
                  <c:v>17.231034482758623</c:v>
                </c:pt>
                <c:pt idx="1">
                  <c:v>15.537931034482757</c:v>
                </c:pt>
                <c:pt idx="2">
                  <c:v>16.717241379310344</c:v>
                </c:pt>
                <c:pt idx="3">
                  <c:v>18.91724137931034</c:v>
                </c:pt>
                <c:pt idx="4">
                  <c:v>15.479310344827587</c:v>
                </c:pt>
                <c:pt idx="5">
                  <c:v>25.237931034482763</c:v>
                </c:pt>
                <c:pt idx="6">
                  <c:v>18.896551724137932</c:v>
                </c:pt>
                <c:pt idx="7">
                  <c:v>22.534482758620694</c:v>
                </c:pt>
                <c:pt idx="8">
                  <c:v>23.982758620689655</c:v>
                </c:pt>
                <c:pt idx="9">
                  <c:v>21.675862068965515</c:v>
                </c:pt>
                <c:pt idx="10">
                  <c:v>22.720689655172418</c:v>
                </c:pt>
                <c:pt idx="11">
                  <c:v>14.448275862068968</c:v>
                </c:pt>
                <c:pt idx="12">
                  <c:v>23.662068965517243</c:v>
                </c:pt>
                <c:pt idx="13">
                  <c:v>26.779310344827582</c:v>
                </c:pt>
                <c:pt idx="14">
                  <c:v>24.882758620689657</c:v>
                </c:pt>
                <c:pt idx="15">
                  <c:v>26.758620689655178</c:v>
                </c:pt>
                <c:pt idx="16">
                  <c:v>23.979310344827592</c:v>
                </c:pt>
                <c:pt idx="17">
                  <c:v>32.1551724137931</c:v>
                </c:pt>
                <c:pt idx="18">
                  <c:v>29.682758620689658</c:v>
                </c:pt>
                <c:pt idx="19">
                  <c:v>29.720689655172414</c:v>
                </c:pt>
                <c:pt idx="20">
                  <c:v>29.12068965517241</c:v>
                </c:pt>
                <c:pt idx="21">
                  <c:v>32.09310344827586</c:v>
                </c:pt>
                <c:pt idx="22">
                  <c:v>29.672413793103452</c:v>
                </c:pt>
                <c:pt idx="23">
                  <c:v>35.344827586206904</c:v>
                </c:pt>
                <c:pt idx="24">
                  <c:v>30.84827586206897</c:v>
                </c:pt>
                <c:pt idx="25">
                  <c:v>30.96551724137931</c:v>
                </c:pt>
                <c:pt idx="26">
                  <c:v>28.596551724137928</c:v>
                </c:pt>
                <c:pt idx="27">
                  <c:v>29.289655172413795</c:v>
                </c:pt>
                <c:pt idx="28">
                  <c:v>32.99310344827586</c:v>
                </c:pt>
                <c:pt idx="29">
                  <c:v>38.720689655172414</c:v>
                </c:pt>
                <c:pt idx="30">
                  <c:v>31.817241379310342</c:v>
                </c:pt>
                <c:pt idx="31">
                  <c:v>30.782758620689652</c:v>
                </c:pt>
                <c:pt idx="32">
                  <c:v>27.372413793103444</c:v>
                </c:pt>
                <c:pt idx="33">
                  <c:v>25.493103448275864</c:v>
                </c:pt>
                <c:pt idx="34">
                  <c:v>20.237931034482763</c:v>
                </c:pt>
                <c:pt idx="35">
                  <c:v>23.23793103448276</c:v>
                </c:pt>
                <c:pt idx="36">
                  <c:v>25.01724137931034</c:v>
                </c:pt>
                <c:pt idx="37">
                  <c:v>28.47931034482758</c:v>
                </c:pt>
                <c:pt idx="38">
                  <c:v>29.317241379310346</c:v>
                </c:pt>
                <c:pt idx="39">
                  <c:v>31.77586206896552</c:v>
                </c:pt>
                <c:pt idx="40">
                  <c:v>37.48275862068966</c:v>
                </c:pt>
                <c:pt idx="41">
                  <c:v>43.603448275862064</c:v>
                </c:pt>
                <c:pt idx="42">
                  <c:v>39.306896551724144</c:v>
                </c:pt>
                <c:pt idx="43">
                  <c:v>35.00344827586206</c:v>
                </c:pt>
                <c:pt idx="44">
                  <c:v>34.88965517241379</c:v>
                </c:pt>
                <c:pt idx="45">
                  <c:v>35.17931034482758</c:v>
                </c:pt>
                <c:pt idx="46">
                  <c:v>35.51428571428571</c:v>
                </c:pt>
                <c:pt idx="47">
                  <c:v>40.91785714285714</c:v>
                </c:pt>
                <c:pt idx="48">
                  <c:v>34.896666666666675</c:v>
                </c:pt>
                <c:pt idx="49">
                  <c:v>29.77333333333333</c:v>
                </c:pt>
                <c:pt idx="50">
                  <c:v>27.59666666666668</c:v>
                </c:pt>
                <c:pt idx="51">
                  <c:v>27.77333333333333</c:v>
                </c:pt>
                <c:pt idx="52">
                  <c:v>23.016666666666666</c:v>
                </c:pt>
                <c:pt idx="53">
                  <c:v>22.593333333333327</c:v>
                </c:pt>
                <c:pt idx="54">
                  <c:v>26.463333333333335</c:v>
                </c:pt>
                <c:pt idx="55">
                  <c:v>22.473333333333336</c:v>
                </c:pt>
                <c:pt idx="56">
                  <c:v>28.026666666666664</c:v>
                </c:pt>
                <c:pt idx="57">
                  <c:v>26.69</c:v>
                </c:pt>
                <c:pt idx="58">
                  <c:v>26.703333333333333</c:v>
                </c:pt>
                <c:pt idx="59">
                  <c:v>29.073333333333334</c:v>
                </c:pt>
                <c:pt idx="60">
                  <c:v>24.6</c:v>
                </c:pt>
                <c:pt idx="61">
                  <c:v>22.543333333333333</c:v>
                </c:pt>
                <c:pt idx="62">
                  <c:v>19.583333333333332</c:v>
                </c:pt>
                <c:pt idx="63">
                  <c:v>20.63</c:v>
                </c:pt>
                <c:pt idx="64">
                  <c:v>22.48333333333333</c:v>
                </c:pt>
                <c:pt idx="65">
                  <c:v>18.19333333333333</c:v>
                </c:pt>
                <c:pt idx="66">
                  <c:v>20.351724137931033</c:v>
                </c:pt>
                <c:pt idx="67">
                  <c:v>18.62413793103448</c:v>
                </c:pt>
                <c:pt idx="68">
                  <c:v>16.27241379310345</c:v>
                </c:pt>
                <c:pt idx="69">
                  <c:v>17</c:v>
                </c:pt>
                <c:pt idx="70">
                  <c:v>18.24827586206897</c:v>
                </c:pt>
                <c:pt idx="71">
                  <c:v>21.293103448275858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9533"/>
        <c:crosses val="autoZero"/>
        <c:auto val="0"/>
        <c:lblOffset val="100"/>
        <c:tickLblSkip val="2"/>
        <c:noMultiLvlLbl val="0"/>
      </c:catAx>
      <c:valAx>
        <c:axId val="11849533"/>
        <c:scaling>
          <c:orientation val="minMax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14325"/>
          <c:w val="0.1437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-0.0005</cdr:y>
    </cdr:from>
    <cdr:to>
      <cdr:x>0.37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0"/>
          <a:ext cx="28575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半旬別気象図</a:t>
          </a:r>
        </a:p>
      </cdr:txBody>
    </cdr:sp>
  </cdr:relSizeAnchor>
  <cdr:relSizeAnchor xmlns:cdr="http://schemas.openxmlformats.org/drawingml/2006/chartDrawing">
    <cdr:from>
      <cdr:x>0.325</cdr:x>
      <cdr:y>0.04125</cdr:y>
    </cdr:from>
    <cdr:to>
      <cdr:x>0.915</cdr:x>
      <cdr:y>0.07025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095625" y="247650"/>
          <a:ext cx="5638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観測地：和歌山県果樹試験場（和歌山県有田郡有田川町奥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751-1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0.00625</cdr:x>
      <cdr:y>0.0815</cdr:y>
    </cdr:from>
    <cdr:to>
      <cdr:x>0.03425</cdr:x>
      <cdr:y>0.18375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95300"/>
          <a:ext cx="2667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降水量</a:t>
          </a:r>
        </a:p>
      </cdr:txBody>
    </cdr:sp>
  </cdr:relSizeAnchor>
  <cdr:relSizeAnchor xmlns:cdr="http://schemas.openxmlformats.org/drawingml/2006/chartDrawing">
    <cdr:from>
      <cdr:x>-0.00025</cdr:x>
      <cdr:y>0.18375</cdr:y>
    </cdr:from>
    <cdr:to>
      <cdr:x>0.0405</cdr:x>
      <cdr:y>0.2325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11239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(mm)</a:t>
          </a:r>
        </a:p>
      </cdr:txBody>
    </cdr:sp>
  </cdr:relSizeAnchor>
  <cdr:relSizeAnchor xmlns:cdr="http://schemas.openxmlformats.org/drawingml/2006/chartDrawing">
    <cdr:from>
      <cdr:x>0.964</cdr:x>
      <cdr:y>0.07575</cdr:y>
    </cdr:from>
    <cdr:to>
      <cdr:x>0.98525</cdr:x>
      <cdr:y>0.16925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9201150" y="457200"/>
          <a:ext cx="2000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気温</a:t>
          </a:r>
        </a:p>
      </cdr:txBody>
    </cdr:sp>
  </cdr:relSizeAnchor>
  <cdr:relSizeAnchor xmlns:cdr="http://schemas.openxmlformats.org/drawingml/2006/chartDrawing">
    <cdr:from>
      <cdr:x>0.964</cdr:x>
      <cdr:y>0.18625</cdr:y>
    </cdr:from>
    <cdr:to>
      <cdr:x>0.98525</cdr:x>
      <cdr:y>0.2505</cdr:y>
    </cdr:to>
    <cdr:sp>
      <cdr:nvSpPr>
        <cdr:cNvPr id="6" name="Text Box 6"/>
        <cdr:cNvSpPr txBox="1">
          <a:spLocks noChangeArrowheads="1"/>
        </cdr:cNvSpPr>
      </cdr:nvSpPr>
      <cdr:spPr>
        <a:xfrm>
          <a:off x="9201150" y="1133475"/>
          <a:ext cx="2000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35</xdr:row>
      <xdr:rowOff>133350</xdr:rowOff>
    </xdr:to>
    <xdr:graphicFrame>
      <xdr:nvGraphicFramePr>
        <xdr:cNvPr id="1" name="グラフ 1025"/>
        <xdr:cNvGraphicFramePr/>
      </xdr:nvGraphicFramePr>
      <xdr:xfrm>
        <a:off x="0" y="0"/>
        <a:ext cx="95535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-0.0005</cdr:y>
    </cdr:from>
    <cdr:to>
      <cdr:x>0.37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0"/>
          <a:ext cx="28575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半旬別気象図</a:t>
          </a:r>
        </a:p>
      </cdr:txBody>
    </cdr:sp>
  </cdr:relSizeAnchor>
  <cdr:relSizeAnchor xmlns:cdr="http://schemas.openxmlformats.org/drawingml/2006/chartDrawing">
    <cdr:from>
      <cdr:x>0.325</cdr:x>
      <cdr:y>0.04125</cdr:y>
    </cdr:from>
    <cdr:to>
      <cdr:x>0.915</cdr:x>
      <cdr:y>0.07025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095625" y="247650"/>
          <a:ext cx="5638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観測地：和歌山県果樹試験場（和歌山県有田郡有田川町奥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751-1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0.00625</cdr:x>
      <cdr:y>0.0815</cdr:y>
    </cdr:from>
    <cdr:to>
      <cdr:x>0.03425</cdr:x>
      <cdr:y>0.18375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95300"/>
          <a:ext cx="2667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降水量</a:t>
          </a:r>
        </a:p>
      </cdr:txBody>
    </cdr:sp>
  </cdr:relSizeAnchor>
  <cdr:relSizeAnchor xmlns:cdr="http://schemas.openxmlformats.org/drawingml/2006/chartDrawing">
    <cdr:from>
      <cdr:x>-0.00025</cdr:x>
      <cdr:y>0.18375</cdr:y>
    </cdr:from>
    <cdr:to>
      <cdr:x>0.0405</cdr:x>
      <cdr:y>0.2325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11239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(mm)</a:t>
          </a:r>
        </a:p>
      </cdr:txBody>
    </cdr:sp>
  </cdr:relSizeAnchor>
  <cdr:relSizeAnchor xmlns:cdr="http://schemas.openxmlformats.org/drawingml/2006/chartDrawing">
    <cdr:from>
      <cdr:x>0.964</cdr:x>
      <cdr:y>0.07575</cdr:y>
    </cdr:from>
    <cdr:to>
      <cdr:x>0.98525</cdr:x>
      <cdr:y>0.16925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9201150" y="457200"/>
          <a:ext cx="2000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気温</a:t>
          </a:r>
        </a:p>
      </cdr:txBody>
    </cdr:sp>
  </cdr:relSizeAnchor>
  <cdr:relSizeAnchor xmlns:cdr="http://schemas.openxmlformats.org/drawingml/2006/chartDrawing">
    <cdr:from>
      <cdr:x>0.964</cdr:x>
      <cdr:y>0.18625</cdr:y>
    </cdr:from>
    <cdr:to>
      <cdr:x>0.98525</cdr:x>
      <cdr:y>0.2505</cdr:y>
    </cdr:to>
    <cdr:sp>
      <cdr:nvSpPr>
        <cdr:cNvPr id="6" name="Text Box 6"/>
        <cdr:cNvSpPr txBox="1">
          <a:spLocks noChangeArrowheads="1"/>
        </cdr:cNvSpPr>
      </cdr:nvSpPr>
      <cdr:spPr>
        <a:xfrm>
          <a:off x="9201150" y="1133475"/>
          <a:ext cx="2000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35</xdr:row>
      <xdr:rowOff>133350</xdr:rowOff>
    </xdr:to>
    <xdr:graphicFrame>
      <xdr:nvGraphicFramePr>
        <xdr:cNvPr id="1" name="グラフ 1025"/>
        <xdr:cNvGraphicFramePr/>
      </xdr:nvGraphicFramePr>
      <xdr:xfrm>
        <a:off x="0" y="0"/>
        <a:ext cx="95535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36</xdr:row>
      <xdr:rowOff>57150</xdr:rowOff>
    </xdr:from>
    <xdr:to>
      <xdr:col>13</xdr:col>
      <xdr:colOff>676275</xdr:colOff>
      <xdr:row>72</xdr:row>
      <xdr:rowOff>19050</xdr:rowOff>
    </xdr:to>
    <xdr:graphicFrame>
      <xdr:nvGraphicFramePr>
        <xdr:cNvPr id="2" name="グラフ 1025"/>
        <xdr:cNvGraphicFramePr/>
      </xdr:nvGraphicFramePr>
      <xdr:xfrm>
        <a:off x="38100" y="6229350"/>
        <a:ext cx="95535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-0.0005</cdr:y>
    </cdr:from>
    <cdr:to>
      <cdr:x>0.3705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0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半旬別気象図</a:t>
          </a:r>
        </a:p>
      </cdr:txBody>
    </cdr:sp>
  </cdr:relSizeAnchor>
  <cdr:relSizeAnchor xmlns:cdr="http://schemas.openxmlformats.org/drawingml/2006/chartDrawing">
    <cdr:from>
      <cdr:x>0.32525</cdr:x>
      <cdr:y>0.04125</cdr:y>
    </cdr:from>
    <cdr:to>
      <cdr:x>0.916</cdr:x>
      <cdr:y>0.07025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105150" y="247650"/>
          <a:ext cx="5648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観測地：和歌山県果樹試験場（和歌山県有田郡有田川町奥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751-1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0.0085</cdr:x>
      <cdr:y>0.074</cdr:y>
    </cdr:from>
    <cdr:to>
      <cdr:x>0.03</cdr:x>
      <cdr:y>0.1675</cdr:y>
    </cdr:to>
    <cdr:sp>
      <cdr:nvSpPr>
        <cdr:cNvPr id="3" name="Text Box 5"/>
        <cdr:cNvSpPr txBox="1">
          <a:spLocks noChangeArrowheads="1"/>
        </cdr:cNvSpPr>
      </cdr:nvSpPr>
      <cdr:spPr>
        <a:xfrm>
          <a:off x="76200" y="447675"/>
          <a:ext cx="2095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気温</a:t>
          </a:r>
        </a:p>
      </cdr:txBody>
    </cdr:sp>
  </cdr:relSizeAnchor>
  <cdr:relSizeAnchor xmlns:cdr="http://schemas.openxmlformats.org/drawingml/2006/chartDrawing">
    <cdr:from>
      <cdr:x>0.01275</cdr:x>
      <cdr:y>0.2065</cdr:y>
    </cdr:from>
    <cdr:to>
      <cdr:x>0.034</cdr:x>
      <cdr:y>0.2715</cdr:y>
    </cdr:to>
    <cdr:sp>
      <cdr:nvSpPr>
        <cdr:cNvPr id="4" name="Text Box 6"/>
        <cdr:cNvSpPr txBox="1">
          <a:spLocks noChangeArrowheads="1"/>
        </cdr:cNvSpPr>
      </cdr:nvSpPr>
      <cdr:spPr>
        <a:xfrm>
          <a:off x="114300" y="1257300"/>
          <a:ext cx="2000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-0.0005</cdr:y>
    </cdr:from>
    <cdr:to>
      <cdr:x>0.3705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0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半旬別気象図</a:t>
          </a:r>
        </a:p>
      </cdr:txBody>
    </cdr:sp>
  </cdr:relSizeAnchor>
  <cdr:relSizeAnchor xmlns:cdr="http://schemas.openxmlformats.org/drawingml/2006/chartDrawing">
    <cdr:from>
      <cdr:x>0.32525</cdr:x>
      <cdr:y>0.04125</cdr:y>
    </cdr:from>
    <cdr:to>
      <cdr:x>0.916</cdr:x>
      <cdr:y>0.07025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105150" y="247650"/>
          <a:ext cx="5648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観測地：和歌山県果樹試験場（和歌山県有田郡有田川町奥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751-1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0.0085</cdr:x>
      <cdr:y>0.074</cdr:y>
    </cdr:from>
    <cdr:to>
      <cdr:x>0.03</cdr:x>
      <cdr:y>0.1675</cdr:y>
    </cdr:to>
    <cdr:sp>
      <cdr:nvSpPr>
        <cdr:cNvPr id="3" name="Text Box 5"/>
        <cdr:cNvSpPr txBox="1">
          <a:spLocks noChangeArrowheads="1"/>
        </cdr:cNvSpPr>
      </cdr:nvSpPr>
      <cdr:spPr>
        <a:xfrm>
          <a:off x="76200" y="447675"/>
          <a:ext cx="2095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気温</a:t>
          </a:r>
        </a:p>
      </cdr:txBody>
    </cdr:sp>
  </cdr:relSizeAnchor>
  <cdr:relSizeAnchor xmlns:cdr="http://schemas.openxmlformats.org/drawingml/2006/chartDrawing">
    <cdr:from>
      <cdr:x>0.01275</cdr:x>
      <cdr:y>0.2065</cdr:y>
    </cdr:from>
    <cdr:to>
      <cdr:x>0.034</cdr:x>
      <cdr:y>0.2715</cdr:y>
    </cdr:to>
    <cdr:sp>
      <cdr:nvSpPr>
        <cdr:cNvPr id="4" name="Text Box 6"/>
        <cdr:cNvSpPr txBox="1">
          <a:spLocks noChangeArrowheads="1"/>
        </cdr:cNvSpPr>
      </cdr:nvSpPr>
      <cdr:spPr>
        <a:xfrm>
          <a:off x="114300" y="1257300"/>
          <a:ext cx="2000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℃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35</xdr:row>
      <xdr:rowOff>133350</xdr:rowOff>
    </xdr:to>
    <xdr:graphicFrame>
      <xdr:nvGraphicFramePr>
        <xdr:cNvPr id="1" name="グラフ 1025"/>
        <xdr:cNvGraphicFramePr/>
      </xdr:nvGraphicFramePr>
      <xdr:xfrm>
        <a:off x="0" y="0"/>
        <a:ext cx="95535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13</xdr:col>
      <xdr:colOff>638175</xdr:colOff>
      <xdr:row>71</xdr:row>
      <xdr:rowOff>133350</xdr:rowOff>
    </xdr:to>
    <xdr:graphicFrame>
      <xdr:nvGraphicFramePr>
        <xdr:cNvPr id="2" name="グラフ 1025"/>
        <xdr:cNvGraphicFramePr/>
      </xdr:nvGraphicFramePr>
      <xdr:xfrm>
        <a:off x="0" y="6172200"/>
        <a:ext cx="95535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-0.0005</cdr:y>
    </cdr:from>
    <cdr:to>
      <cdr:x>0.3705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0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半旬別気象図</a:t>
          </a:r>
        </a:p>
      </cdr:txBody>
    </cdr:sp>
  </cdr:relSizeAnchor>
  <cdr:relSizeAnchor xmlns:cdr="http://schemas.openxmlformats.org/drawingml/2006/chartDrawing">
    <cdr:from>
      <cdr:x>0.32525</cdr:x>
      <cdr:y>0.04125</cdr:y>
    </cdr:from>
    <cdr:to>
      <cdr:x>0.916</cdr:x>
      <cdr:y>0.07025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105150" y="247650"/>
          <a:ext cx="5648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観測地：和歌山県果樹試験場（和歌山県有田郡有田川町奥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751-1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0.00625</cdr:x>
      <cdr:y>0.0815</cdr:y>
    </cdr:from>
    <cdr:to>
      <cdr:x>0.03425</cdr:x>
      <cdr:y>0.18375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95300"/>
          <a:ext cx="2667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降水量</a:t>
          </a:r>
        </a:p>
      </cdr:txBody>
    </cdr:sp>
  </cdr:relSizeAnchor>
  <cdr:relSizeAnchor xmlns:cdr="http://schemas.openxmlformats.org/drawingml/2006/chartDrawing">
    <cdr:from>
      <cdr:x>-0.00025</cdr:x>
      <cdr:y>0.18375</cdr:y>
    </cdr:from>
    <cdr:to>
      <cdr:x>0.0405</cdr:x>
      <cdr:y>0.2325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11239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(mm)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35</xdr:row>
      <xdr:rowOff>133350</xdr:rowOff>
    </xdr:to>
    <xdr:graphicFrame>
      <xdr:nvGraphicFramePr>
        <xdr:cNvPr id="1" name="グラフ 1025"/>
        <xdr:cNvGraphicFramePr/>
      </xdr:nvGraphicFramePr>
      <xdr:xfrm>
        <a:off x="0" y="0"/>
        <a:ext cx="95535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-0.0005</cdr:y>
    </cdr:from>
    <cdr:to>
      <cdr:x>0.3705</cdr:x>
      <cdr:y>0.0575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0" y="0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半旬別気象図</a:t>
          </a:r>
        </a:p>
      </cdr:txBody>
    </cdr:sp>
  </cdr:relSizeAnchor>
  <cdr:relSizeAnchor xmlns:cdr="http://schemas.openxmlformats.org/drawingml/2006/chartDrawing">
    <cdr:from>
      <cdr:x>0.32525</cdr:x>
      <cdr:y>0.04125</cdr:y>
    </cdr:from>
    <cdr:to>
      <cdr:x>0.916</cdr:x>
      <cdr:y>0.07025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3105150" y="247650"/>
          <a:ext cx="5648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観測地：和歌山県果樹試験場（和歌山県有田郡有田川町奥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751-1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0.00625</cdr:x>
      <cdr:y>0.0815</cdr:y>
    </cdr:from>
    <cdr:to>
      <cdr:x>0.03425</cdr:x>
      <cdr:y>0.184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495300"/>
          <a:ext cx="2667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日照時間</a:t>
          </a:r>
        </a:p>
      </cdr:txBody>
    </cdr:sp>
  </cdr:relSizeAnchor>
  <cdr:relSizeAnchor xmlns:cdr="http://schemas.openxmlformats.org/drawingml/2006/chartDrawing">
    <cdr:from>
      <cdr:x>-0.00025</cdr:x>
      <cdr:y>0.184</cdr:y>
    </cdr:from>
    <cdr:to>
      <cdr:x>0.0405</cdr:x>
      <cdr:y>0.23275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1123950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zoomScale="50" zoomScaleNormal="50" zoomScalePageLayoutView="0" workbookViewId="0" topLeftCell="A1">
      <pane xSplit="3" ySplit="5" topLeftCell="D6" activePane="bottomRight" state="frozen"/>
      <selection pane="topLeft" activeCell="D2" sqref="D2:E2"/>
      <selection pane="topRight" activeCell="D2" sqref="D2:E2"/>
      <selection pane="bottomLeft" activeCell="D2" sqref="D2:E2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1" ht="13.5">
      <c r="B1" s="17" t="s">
        <v>98</v>
      </c>
    </row>
    <row r="2" spans="2:9" ht="18.75">
      <c r="B2" s="112" t="s">
        <v>99</v>
      </c>
      <c r="C2" s="15" t="s">
        <v>27</v>
      </c>
      <c r="D2" s="144">
        <v>1</v>
      </c>
      <c r="E2" s="15" t="s">
        <v>28</v>
      </c>
      <c r="H2" s="16"/>
      <c r="I2" s="15"/>
    </row>
    <row r="3" ht="6.75" customHeight="1">
      <c r="B3" s="18"/>
    </row>
    <row r="4" spans="2:24" ht="13.5">
      <c r="B4" s="52" t="s">
        <v>29</v>
      </c>
      <c r="C4" s="53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54"/>
      <c r="C5" s="55"/>
      <c r="D5" s="21" t="s">
        <v>37</v>
      </c>
      <c r="E5" s="22" t="s">
        <v>38</v>
      </c>
      <c r="F5" s="22" t="s">
        <v>39</v>
      </c>
      <c r="G5" s="22" t="s">
        <v>38</v>
      </c>
      <c r="H5" s="22" t="s">
        <v>39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39</v>
      </c>
      <c r="R5" s="23" t="s">
        <v>44</v>
      </c>
      <c r="S5" s="21" t="s">
        <v>45</v>
      </c>
      <c r="T5" s="22" t="s">
        <v>30</v>
      </c>
      <c r="U5" s="22" t="s">
        <v>40</v>
      </c>
      <c r="V5" s="22" t="s">
        <v>46</v>
      </c>
      <c r="W5" s="22" t="s">
        <v>39</v>
      </c>
      <c r="X5" s="22" t="s">
        <v>47</v>
      </c>
    </row>
    <row r="6" spans="2:24" ht="13.5">
      <c r="B6" s="24"/>
      <c r="C6" s="25">
        <v>1</v>
      </c>
      <c r="D6" s="26">
        <v>5.4</v>
      </c>
      <c r="E6" s="26">
        <v>12.4</v>
      </c>
      <c r="F6" s="27">
        <v>0.625</v>
      </c>
      <c r="G6" s="26">
        <v>1.3</v>
      </c>
      <c r="H6" s="28">
        <v>0.16874999999999998</v>
      </c>
      <c r="I6" s="26">
        <v>75</v>
      </c>
      <c r="J6" s="26">
        <v>76.3</v>
      </c>
      <c r="K6" s="26">
        <v>71.8</v>
      </c>
      <c r="L6" s="26">
        <v>5.7</v>
      </c>
      <c r="M6" s="26">
        <v>6.4</v>
      </c>
      <c r="N6" s="26">
        <v>5.2</v>
      </c>
      <c r="O6" s="26">
        <v>0</v>
      </c>
      <c r="P6" s="26"/>
      <c r="Q6" s="28"/>
      <c r="R6" s="26">
        <v>6.3</v>
      </c>
      <c r="S6" s="29">
        <v>10.16</v>
      </c>
      <c r="T6" s="26">
        <v>1.6</v>
      </c>
      <c r="U6" s="26">
        <v>3.4</v>
      </c>
      <c r="V6" s="26">
        <v>6.9</v>
      </c>
      <c r="W6" s="28">
        <v>0.5465277777777778</v>
      </c>
      <c r="X6" s="30" t="s">
        <v>101</v>
      </c>
    </row>
    <row r="7" spans="2:24" ht="13.5">
      <c r="B7" s="31"/>
      <c r="C7" s="32">
        <v>2</v>
      </c>
      <c r="D7" s="33">
        <v>6.9</v>
      </c>
      <c r="E7" s="33">
        <v>13.3</v>
      </c>
      <c r="F7" s="27">
        <v>0.6256944444444444</v>
      </c>
      <c r="G7" s="33">
        <v>1.4</v>
      </c>
      <c r="H7" s="28">
        <v>0.2902777777777778</v>
      </c>
      <c r="I7" s="33">
        <v>74.4</v>
      </c>
      <c r="J7" s="33">
        <v>76.1</v>
      </c>
      <c r="K7" s="33">
        <v>71.6</v>
      </c>
      <c r="L7" s="33">
        <v>6</v>
      </c>
      <c r="M7" s="33">
        <v>7.1</v>
      </c>
      <c r="N7" s="33">
        <v>4.8</v>
      </c>
      <c r="O7" s="33">
        <v>0</v>
      </c>
      <c r="P7" s="33"/>
      <c r="Q7" s="28"/>
      <c r="R7" s="33">
        <v>3.7</v>
      </c>
      <c r="S7" s="34">
        <v>7.17</v>
      </c>
      <c r="T7" s="33">
        <v>1.1</v>
      </c>
      <c r="U7" s="33">
        <v>2.5</v>
      </c>
      <c r="V7" s="33">
        <v>5</v>
      </c>
      <c r="W7" s="28">
        <v>0.5506944444444445</v>
      </c>
      <c r="X7" s="35" t="s">
        <v>102</v>
      </c>
    </row>
    <row r="8" spans="2:24" ht="13.5">
      <c r="B8" s="31"/>
      <c r="C8" s="32">
        <v>3</v>
      </c>
      <c r="D8" s="33">
        <v>7.5</v>
      </c>
      <c r="E8" s="33">
        <v>13.5</v>
      </c>
      <c r="F8" s="27">
        <v>0.61875</v>
      </c>
      <c r="G8" s="33">
        <v>3.3</v>
      </c>
      <c r="H8" s="28">
        <v>0.16527777777777777</v>
      </c>
      <c r="I8" s="33">
        <v>74.4</v>
      </c>
      <c r="J8" s="33">
        <v>75.7</v>
      </c>
      <c r="K8" s="33">
        <v>71.7</v>
      </c>
      <c r="L8" s="33">
        <v>6.7</v>
      </c>
      <c r="M8" s="33">
        <v>7.5</v>
      </c>
      <c r="N8" s="33">
        <v>5.9</v>
      </c>
      <c r="O8" s="33">
        <v>0</v>
      </c>
      <c r="P8" s="33"/>
      <c r="Q8" s="28"/>
      <c r="R8" s="33">
        <v>2.1</v>
      </c>
      <c r="S8" s="34">
        <v>5.73</v>
      </c>
      <c r="T8" s="33">
        <v>1.6</v>
      </c>
      <c r="U8" s="33">
        <v>4.7</v>
      </c>
      <c r="V8" s="33">
        <v>8.9</v>
      </c>
      <c r="W8" s="28">
        <v>0.5791666666666667</v>
      </c>
      <c r="X8" s="35" t="s">
        <v>103</v>
      </c>
    </row>
    <row r="9" spans="2:24" ht="13.5">
      <c r="B9" s="31"/>
      <c r="C9" s="32">
        <v>4</v>
      </c>
      <c r="D9" s="33">
        <v>7.7</v>
      </c>
      <c r="E9" s="33">
        <v>13.1</v>
      </c>
      <c r="F9" s="27">
        <v>0.5625</v>
      </c>
      <c r="G9" s="33">
        <v>2.6</v>
      </c>
      <c r="H9" s="28">
        <v>0.2847222222222222</v>
      </c>
      <c r="I9" s="33">
        <v>74.3</v>
      </c>
      <c r="J9" s="33">
        <v>75.9</v>
      </c>
      <c r="K9" s="33">
        <v>72</v>
      </c>
      <c r="L9" s="33">
        <v>6.4</v>
      </c>
      <c r="M9" s="33">
        <v>7.2</v>
      </c>
      <c r="N9" s="33">
        <v>5.7</v>
      </c>
      <c r="O9" s="33">
        <v>0</v>
      </c>
      <c r="P9" s="33"/>
      <c r="Q9" s="28"/>
      <c r="R9" s="33">
        <v>5.6</v>
      </c>
      <c r="S9" s="34">
        <v>9.26</v>
      </c>
      <c r="T9" s="33">
        <v>1.6</v>
      </c>
      <c r="U9" s="33">
        <v>4.3</v>
      </c>
      <c r="V9" s="33">
        <v>8.2</v>
      </c>
      <c r="W9" s="28">
        <v>0.5618055555555556</v>
      </c>
      <c r="X9" s="35" t="s">
        <v>104</v>
      </c>
    </row>
    <row r="10" spans="2:24" ht="13.5">
      <c r="B10" s="31"/>
      <c r="C10" s="32">
        <v>5</v>
      </c>
      <c r="D10" s="33">
        <v>6.6</v>
      </c>
      <c r="E10" s="33">
        <v>8.9</v>
      </c>
      <c r="F10" s="27">
        <v>0.6166666666666667</v>
      </c>
      <c r="G10" s="33">
        <v>4.3</v>
      </c>
      <c r="H10" s="28">
        <v>0.23819444444444446</v>
      </c>
      <c r="I10" s="33">
        <v>74.8</v>
      </c>
      <c r="J10" s="33">
        <v>75.5</v>
      </c>
      <c r="K10" s="33">
        <v>73.6</v>
      </c>
      <c r="L10" s="33">
        <v>6.1</v>
      </c>
      <c r="M10" s="33">
        <v>6.6</v>
      </c>
      <c r="N10" s="33">
        <v>5.6</v>
      </c>
      <c r="O10" s="33">
        <v>0</v>
      </c>
      <c r="P10" s="33"/>
      <c r="Q10" s="28"/>
      <c r="R10" s="33">
        <v>4.5</v>
      </c>
      <c r="S10" s="34">
        <v>7.46</v>
      </c>
      <c r="T10" s="33">
        <v>1.7</v>
      </c>
      <c r="U10" s="33">
        <v>4.3</v>
      </c>
      <c r="V10" s="33">
        <v>13.3</v>
      </c>
      <c r="W10" s="28">
        <v>0.6236111111111111</v>
      </c>
      <c r="X10" s="35" t="s">
        <v>105</v>
      </c>
    </row>
    <row r="11" spans="2:24" ht="13.5">
      <c r="B11" s="152" t="s">
        <v>48</v>
      </c>
      <c r="C11" s="36" t="s">
        <v>49</v>
      </c>
      <c r="D11" s="26">
        <f>SUM(D6:D10)</f>
        <v>34.1</v>
      </c>
      <c r="E11" s="26">
        <f>SUM(E6:E10)</f>
        <v>61.2</v>
      </c>
      <c r="F11" s="37"/>
      <c r="G11" s="26">
        <f>SUM(G6:G10)</f>
        <v>12.899999999999999</v>
      </c>
      <c r="H11" s="38"/>
      <c r="I11" s="26">
        <f aca="true" t="shared" si="0" ref="I11:P11">SUM(I6:I10)</f>
        <v>372.90000000000003</v>
      </c>
      <c r="J11" s="26">
        <f t="shared" si="0"/>
        <v>379.5</v>
      </c>
      <c r="K11" s="26">
        <f t="shared" si="0"/>
        <v>360.69999999999993</v>
      </c>
      <c r="L11" s="26">
        <f t="shared" si="0"/>
        <v>30.9</v>
      </c>
      <c r="M11" s="26">
        <f t="shared" si="0"/>
        <v>34.8</v>
      </c>
      <c r="N11" s="26">
        <f t="shared" si="0"/>
        <v>27.200000000000003</v>
      </c>
      <c r="O11" s="26">
        <f t="shared" si="0"/>
        <v>0</v>
      </c>
      <c r="P11" s="26">
        <f t="shared" si="0"/>
        <v>0</v>
      </c>
      <c r="Q11" s="38"/>
      <c r="R11" s="26">
        <f>SUM(R6:R10)</f>
        <v>22.2</v>
      </c>
      <c r="S11" s="29">
        <f>SUM(S6:S10)</f>
        <v>39.78</v>
      </c>
      <c r="T11" s="26">
        <f>SUM(T6:T10)</f>
        <v>7.6000000000000005</v>
      </c>
      <c r="U11" s="26">
        <f>SUM(U6:U10)</f>
        <v>19.200000000000003</v>
      </c>
      <c r="V11" s="26">
        <f>SUM(V6:V10)</f>
        <v>42.3</v>
      </c>
      <c r="W11" s="38"/>
      <c r="X11" s="30"/>
    </row>
    <row r="12" spans="2:24" ht="13.5">
      <c r="B12" s="153"/>
      <c r="C12" s="39" t="s">
        <v>30</v>
      </c>
      <c r="D12" s="40">
        <f>AVERAGE(D6:D10)</f>
        <v>6.82</v>
      </c>
      <c r="E12" s="40">
        <f>AVERAGE(E6:E10)</f>
        <v>12.24</v>
      </c>
      <c r="F12" s="41"/>
      <c r="G12" s="40">
        <f>AVERAGE(G6:G10)</f>
        <v>2.5799999999999996</v>
      </c>
      <c r="H12" s="42"/>
      <c r="I12" s="40">
        <f aca="true" t="shared" si="1" ref="I12:N12">AVERAGE(I6:I10)</f>
        <v>74.58000000000001</v>
      </c>
      <c r="J12" s="40">
        <f t="shared" si="1"/>
        <v>75.9</v>
      </c>
      <c r="K12" s="40">
        <f t="shared" si="1"/>
        <v>72.13999999999999</v>
      </c>
      <c r="L12" s="40">
        <f t="shared" si="1"/>
        <v>6.18</v>
      </c>
      <c r="M12" s="40">
        <f t="shared" si="1"/>
        <v>6.959999999999999</v>
      </c>
      <c r="N12" s="40">
        <f t="shared" si="1"/>
        <v>5.44</v>
      </c>
      <c r="O12" s="43"/>
      <c r="P12" s="43"/>
      <c r="Q12" s="42"/>
      <c r="R12" s="43"/>
      <c r="S12" s="44">
        <f>AVERAGE(S6:S10)</f>
        <v>7.956</v>
      </c>
      <c r="T12" s="40">
        <f>AVERAGE(T6:T10)</f>
        <v>1.52</v>
      </c>
      <c r="U12" s="40">
        <f>AVERAGE(U6:U10)</f>
        <v>3.8400000000000007</v>
      </c>
      <c r="V12" s="40">
        <f>AVERAGE(V6:V10)</f>
        <v>8.459999999999999</v>
      </c>
      <c r="W12" s="42"/>
      <c r="X12" s="45"/>
    </row>
    <row r="13" spans="2:24" ht="13.5">
      <c r="B13" s="31"/>
      <c r="C13" s="32">
        <v>6</v>
      </c>
      <c r="D13" s="26">
        <v>5.3</v>
      </c>
      <c r="E13" s="26">
        <v>10.2</v>
      </c>
      <c r="F13" s="27">
        <v>0.6347222222222222</v>
      </c>
      <c r="G13" s="26">
        <v>0.6</v>
      </c>
      <c r="H13" s="46">
        <v>0.9979166666666667</v>
      </c>
      <c r="I13" s="26">
        <v>75</v>
      </c>
      <c r="J13" s="26">
        <v>76.4</v>
      </c>
      <c r="K13" s="26">
        <v>72.2</v>
      </c>
      <c r="L13" s="26">
        <v>5.8</v>
      </c>
      <c r="M13" s="26">
        <v>6.2</v>
      </c>
      <c r="N13" s="26">
        <v>5</v>
      </c>
      <c r="O13" s="26">
        <v>0</v>
      </c>
      <c r="P13" s="26"/>
      <c r="Q13" s="28"/>
      <c r="R13" s="26">
        <v>6.1</v>
      </c>
      <c r="S13" s="29">
        <v>10.21</v>
      </c>
      <c r="T13" s="26">
        <v>1.5</v>
      </c>
      <c r="U13" s="26">
        <v>3.6</v>
      </c>
      <c r="V13" s="26">
        <v>8.5</v>
      </c>
      <c r="W13" s="28">
        <v>0.4513888888888889</v>
      </c>
      <c r="X13" s="30" t="s">
        <v>106</v>
      </c>
    </row>
    <row r="14" spans="2:24" ht="13.5">
      <c r="B14" s="31"/>
      <c r="C14" s="32">
        <v>7</v>
      </c>
      <c r="D14" s="33">
        <v>4.9</v>
      </c>
      <c r="E14" s="33">
        <v>11.4</v>
      </c>
      <c r="F14" s="27">
        <v>0.5993055555555555</v>
      </c>
      <c r="G14" s="33">
        <v>-1.2</v>
      </c>
      <c r="H14" s="28">
        <v>0.24305555555555555</v>
      </c>
      <c r="I14" s="33">
        <v>75.1</v>
      </c>
      <c r="J14" s="33">
        <v>76.9</v>
      </c>
      <c r="K14" s="33">
        <v>72.4</v>
      </c>
      <c r="L14" s="33">
        <v>4.7</v>
      </c>
      <c r="M14" s="33">
        <v>5.5</v>
      </c>
      <c r="N14" s="33">
        <v>3.9</v>
      </c>
      <c r="O14" s="33">
        <v>0</v>
      </c>
      <c r="P14" s="33"/>
      <c r="Q14" s="28"/>
      <c r="R14" s="33">
        <v>5.7</v>
      </c>
      <c r="S14" s="34">
        <v>10.13</v>
      </c>
      <c r="T14" s="33">
        <v>1</v>
      </c>
      <c r="U14" s="33">
        <v>2.6</v>
      </c>
      <c r="V14" s="33">
        <v>4.1</v>
      </c>
      <c r="W14" s="28">
        <v>0.5069444444444444</v>
      </c>
      <c r="X14" s="35" t="s">
        <v>107</v>
      </c>
    </row>
    <row r="15" spans="2:24" ht="13.5">
      <c r="B15" s="31"/>
      <c r="C15" s="32">
        <v>8</v>
      </c>
      <c r="D15" s="33">
        <v>7</v>
      </c>
      <c r="E15" s="33">
        <v>8.7</v>
      </c>
      <c r="F15" s="27">
        <v>0.4173611111111111</v>
      </c>
      <c r="G15" s="33">
        <v>5.4</v>
      </c>
      <c r="H15" s="28">
        <v>0.08194444444444444</v>
      </c>
      <c r="I15" s="33">
        <v>74.5</v>
      </c>
      <c r="J15" s="33">
        <v>75</v>
      </c>
      <c r="K15" s="33">
        <v>73.9</v>
      </c>
      <c r="L15" s="33">
        <v>6.3</v>
      </c>
      <c r="M15" s="33">
        <v>7.1</v>
      </c>
      <c r="N15" s="33">
        <v>5.4</v>
      </c>
      <c r="O15" s="33">
        <v>39.5</v>
      </c>
      <c r="P15" s="33">
        <v>6</v>
      </c>
      <c r="Q15" s="28">
        <v>0.625</v>
      </c>
      <c r="R15" s="33">
        <v>0</v>
      </c>
      <c r="S15" s="34">
        <v>0.88</v>
      </c>
      <c r="T15" s="33">
        <v>0.8</v>
      </c>
      <c r="U15" s="33">
        <v>1.9</v>
      </c>
      <c r="V15" s="33">
        <v>4.7</v>
      </c>
      <c r="W15" s="28">
        <v>0.8368055555555555</v>
      </c>
      <c r="X15" s="35" t="s">
        <v>108</v>
      </c>
    </row>
    <row r="16" spans="2:24" ht="13.5">
      <c r="B16" s="31"/>
      <c r="C16" s="32">
        <v>9</v>
      </c>
      <c r="D16" s="33">
        <v>8.4</v>
      </c>
      <c r="E16" s="33">
        <v>10.7</v>
      </c>
      <c r="F16" s="27">
        <v>0.7340277777777778</v>
      </c>
      <c r="G16" s="33">
        <v>4.4</v>
      </c>
      <c r="H16" s="28">
        <v>0.14027777777777778</v>
      </c>
      <c r="I16" s="33">
        <v>74.1</v>
      </c>
      <c r="J16" s="33">
        <v>75.3</v>
      </c>
      <c r="K16" s="33">
        <v>72.8</v>
      </c>
      <c r="L16" s="33">
        <v>6.9</v>
      </c>
      <c r="M16" s="33">
        <v>7.6</v>
      </c>
      <c r="N16" s="33">
        <v>6</v>
      </c>
      <c r="O16" s="33">
        <v>0.5</v>
      </c>
      <c r="P16" s="33">
        <v>0.5</v>
      </c>
      <c r="Q16" s="28">
        <v>0.625</v>
      </c>
      <c r="R16" s="33">
        <v>0.2</v>
      </c>
      <c r="S16" s="34">
        <v>2.92</v>
      </c>
      <c r="T16" s="33">
        <v>1.5</v>
      </c>
      <c r="U16" s="33">
        <v>5</v>
      </c>
      <c r="V16" s="33">
        <v>10.1</v>
      </c>
      <c r="W16" s="28">
        <v>0.7902777777777777</v>
      </c>
      <c r="X16" s="35" t="s">
        <v>109</v>
      </c>
    </row>
    <row r="17" spans="2:24" ht="13.5">
      <c r="B17" s="31"/>
      <c r="C17" s="32">
        <v>10</v>
      </c>
      <c r="D17" s="33">
        <v>8.5</v>
      </c>
      <c r="E17" s="33">
        <v>12.6</v>
      </c>
      <c r="F17" s="27">
        <v>0.6090277777777778</v>
      </c>
      <c r="G17" s="33">
        <v>4.6</v>
      </c>
      <c r="H17" s="28">
        <v>0.2041666666666667</v>
      </c>
      <c r="I17" s="33">
        <v>74.1</v>
      </c>
      <c r="J17" s="33">
        <v>75.4</v>
      </c>
      <c r="K17" s="33">
        <v>72</v>
      </c>
      <c r="L17" s="33">
        <v>7</v>
      </c>
      <c r="M17" s="33">
        <v>7.6</v>
      </c>
      <c r="N17" s="33">
        <v>6.5</v>
      </c>
      <c r="O17" s="33">
        <v>0</v>
      </c>
      <c r="P17" s="33"/>
      <c r="Q17" s="28"/>
      <c r="R17" s="33">
        <v>5.8</v>
      </c>
      <c r="S17" s="34">
        <v>9.7</v>
      </c>
      <c r="T17" s="33">
        <v>1.4</v>
      </c>
      <c r="U17" s="33">
        <v>4.3</v>
      </c>
      <c r="V17" s="33">
        <v>8.3</v>
      </c>
      <c r="W17" s="28">
        <v>0.5743055555555555</v>
      </c>
      <c r="X17" s="35" t="s">
        <v>110</v>
      </c>
    </row>
    <row r="18" spans="2:24" ht="13.5">
      <c r="B18" s="152" t="s">
        <v>50</v>
      </c>
      <c r="C18" s="36" t="s">
        <v>49</v>
      </c>
      <c r="D18" s="26">
        <f>SUM(D13:D17)</f>
        <v>34.1</v>
      </c>
      <c r="E18" s="26">
        <f>SUM(E13:E17)</f>
        <v>53.6</v>
      </c>
      <c r="F18" s="37"/>
      <c r="G18" s="26">
        <f>SUM(G13:G17)</f>
        <v>13.8</v>
      </c>
      <c r="H18" s="38"/>
      <c r="I18" s="26">
        <f aca="true" t="shared" si="2" ref="I18:P18">SUM(I13:I17)</f>
        <v>372.79999999999995</v>
      </c>
      <c r="J18" s="26">
        <f t="shared" si="2"/>
        <v>379</v>
      </c>
      <c r="K18" s="26">
        <f t="shared" si="2"/>
        <v>363.3</v>
      </c>
      <c r="L18" s="26">
        <f t="shared" si="2"/>
        <v>30.700000000000003</v>
      </c>
      <c r="M18" s="26">
        <f t="shared" si="2"/>
        <v>34</v>
      </c>
      <c r="N18" s="26">
        <f t="shared" si="2"/>
        <v>26.8</v>
      </c>
      <c r="O18" s="26">
        <f t="shared" si="2"/>
        <v>40</v>
      </c>
      <c r="P18" s="26">
        <f t="shared" si="2"/>
        <v>6.5</v>
      </c>
      <c r="Q18" s="38"/>
      <c r="R18" s="26">
        <f>SUM(R13:R17)</f>
        <v>17.8</v>
      </c>
      <c r="S18" s="29">
        <f>SUM(S13:S17)</f>
        <v>33.84</v>
      </c>
      <c r="T18" s="26">
        <f>SUM(T13:T17)</f>
        <v>6.199999999999999</v>
      </c>
      <c r="U18" s="26">
        <f>SUM(U13:U17)</f>
        <v>17.4</v>
      </c>
      <c r="V18" s="26">
        <f>SUM(V13:V17)</f>
        <v>35.7</v>
      </c>
      <c r="W18" s="38"/>
      <c r="X18" s="30"/>
    </row>
    <row r="19" spans="2:24" ht="13.5">
      <c r="B19" s="153"/>
      <c r="C19" s="39" t="s">
        <v>30</v>
      </c>
      <c r="D19" s="40">
        <f>AVERAGE(D13:D17)</f>
        <v>6.82</v>
      </c>
      <c r="E19" s="40">
        <f>AVERAGE(E13:E17)</f>
        <v>10.72</v>
      </c>
      <c r="F19" s="41"/>
      <c r="G19" s="40">
        <f>AVERAGE(G13:G17)</f>
        <v>2.7600000000000002</v>
      </c>
      <c r="H19" s="42"/>
      <c r="I19" s="40">
        <f aca="true" t="shared" si="3" ref="I19:N19">AVERAGE(I13:I17)</f>
        <v>74.55999999999999</v>
      </c>
      <c r="J19" s="40">
        <f t="shared" si="3"/>
        <v>75.8</v>
      </c>
      <c r="K19" s="40">
        <f t="shared" si="3"/>
        <v>72.66</v>
      </c>
      <c r="L19" s="40">
        <f t="shared" si="3"/>
        <v>6.140000000000001</v>
      </c>
      <c r="M19" s="40">
        <f t="shared" si="3"/>
        <v>6.8</v>
      </c>
      <c r="N19" s="40">
        <f t="shared" si="3"/>
        <v>5.36</v>
      </c>
      <c r="O19" s="43"/>
      <c r="P19" s="43"/>
      <c r="Q19" s="42"/>
      <c r="R19" s="43"/>
      <c r="S19" s="44">
        <f>AVERAGE(S13:S17)</f>
        <v>6.768000000000001</v>
      </c>
      <c r="T19" s="40">
        <f>AVERAGE(T13:T17)</f>
        <v>1.2399999999999998</v>
      </c>
      <c r="U19" s="40">
        <f>AVERAGE(U13:U17)</f>
        <v>3.4799999999999995</v>
      </c>
      <c r="V19" s="40">
        <f>AVERAGE(V13:V17)</f>
        <v>7.140000000000001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68.19999999999999</v>
      </c>
      <c r="E20" s="26">
        <f>SUM(E6:E10,E13:E17)</f>
        <v>114.80000000000001</v>
      </c>
      <c r="F20" s="37"/>
      <c r="G20" s="26">
        <f>SUM(G6:G10,G13:G17)</f>
        <v>26.700000000000003</v>
      </c>
      <c r="H20" s="38"/>
      <c r="I20" s="26">
        <f aca="true" t="shared" si="4" ref="I20:P20">SUM(I6:I10,I13:I17)</f>
        <v>745.7</v>
      </c>
      <c r="J20" s="26">
        <f t="shared" si="4"/>
        <v>758.4999999999999</v>
      </c>
      <c r="K20" s="26">
        <f t="shared" si="4"/>
        <v>723.9999999999999</v>
      </c>
      <c r="L20" s="26">
        <f t="shared" si="4"/>
        <v>61.599999999999994</v>
      </c>
      <c r="M20" s="26">
        <f t="shared" si="4"/>
        <v>68.8</v>
      </c>
      <c r="N20" s="26">
        <f t="shared" si="4"/>
        <v>54</v>
      </c>
      <c r="O20" s="26">
        <f t="shared" si="4"/>
        <v>40</v>
      </c>
      <c r="P20" s="26">
        <f t="shared" si="4"/>
        <v>6.5</v>
      </c>
      <c r="Q20" s="38"/>
      <c r="R20" s="26">
        <f>SUM(R6:R10,R13:R17)</f>
        <v>40</v>
      </c>
      <c r="S20" s="29">
        <f>SUM(S6:S10,S13:S17)</f>
        <v>73.62</v>
      </c>
      <c r="T20" s="26">
        <f>SUM(T6:T10,T13:T17)</f>
        <v>13.800000000000002</v>
      </c>
      <c r="U20" s="26">
        <f>SUM(U6:U10,U13:U17)</f>
        <v>36.6</v>
      </c>
      <c r="V20" s="26">
        <f>SUM(V6:V10,V13:V17)</f>
        <v>78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6.8199999999999985</v>
      </c>
      <c r="E21" s="40">
        <f>AVERAGE(E6:E10,E13:E17)</f>
        <v>11.48</v>
      </c>
      <c r="F21" s="41"/>
      <c r="G21" s="40">
        <f>AVERAGE(G6:G10,G13:G17)</f>
        <v>2.6700000000000004</v>
      </c>
      <c r="H21" s="42"/>
      <c r="I21" s="40">
        <f aca="true" t="shared" si="5" ref="I21:N21">AVERAGE(I6:I10,I13:I17)</f>
        <v>74.57000000000001</v>
      </c>
      <c r="J21" s="40">
        <f t="shared" si="5"/>
        <v>75.85</v>
      </c>
      <c r="K21" s="40">
        <f t="shared" si="5"/>
        <v>72.39999999999999</v>
      </c>
      <c r="L21" s="40">
        <f t="shared" si="5"/>
        <v>6.159999999999999</v>
      </c>
      <c r="M21" s="40">
        <f t="shared" si="5"/>
        <v>6.88</v>
      </c>
      <c r="N21" s="40">
        <f t="shared" si="5"/>
        <v>5.4</v>
      </c>
      <c r="O21" s="43"/>
      <c r="P21" s="43"/>
      <c r="Q21" s="42"/>
      <c r="R21" s="43"/>
      <c r="S21" s="44">
        <f>AVERAGE(S6:S10,S13:S17)</f>
        <v>7.362</v>
      </c>
      <c r="T21" s="40">
        <f>AVERAGE(T6:T10,T13:T17)</f>
        <v>1.3800000000000003</v>
      </c>
      <c r="U21" s="40">
        <f>AVERAGE(U6:U10,U13:U17)</f>
        <v>3.66</v>
      </c>
      <c r="V21" s="40">
        <f>AVERAGE(V6:V10,V13:V17)</f>
        <v>7.8</v>
      </c>
      <c r="W21" s="42"/>
      <c r="X21" s="45"/>
    </row>
    <row r="22" spans="2:24" ht="13.5">
      <c r="B22" s="31"/>
      <c r="C22" s="32">
        <v>11</v>
      </c>
      <c r="D22" s="26">
        <v>6.7</v>
      </c>
      <c r="E22" s="26">
        <v>9</v>
      </c>
      <c r="F22" s="27">
        <v>0.6208333333333333</v>
      </c>
      <c r="G22" s="26">
        <v>3.7</v>
      </c>
      <c r="H22" s="28">
        <v>0.9500000000000001</v>
      </c>
      <c r="I22" s="26">
        <v>74.7</v>
      </c>
      <c r="J22" s="26">
        <v>75.6</v>
      </c>
      <c r="K22" s="26">
        <v>73.4</v>
      </c>
      <c r="L22" s="26">
        <v>6.2</v>
      </c>
      <c r="M22" s="26">
        <v>6.7</v>
      </c>
      <c r="N22" s="26">
        <v>5.7</v>
      </c>
      <c r="O22" s="26">
        <v>0</v>
      </c>
      <c r="P22" s="26"/>
      <c r="Q22" s="28"/>
      <c r="R22" s="26">
        <v>1.7</v>
      </c>
      <c r="S22" s="29">
        <v>5.81</v>
      </c>
      <c r="T22" s="26">
        <v>2.2</v>
      </c>
      <c r="U22" s="26">
        <v>4.2</v>
      </c>
      <c r="V22" s="26">
        <v>9.4</v>
      </c>
      <c r="W22" s="28">
        <v>0.5069444444444444</v>
      </c>
      <c r="X22" s="30" t="s">
        <v>111</v>
      </c>
    </row>
    <row r="23" spans="2:24" ht="13.5">
      <c r="B23" s="31"/>
      <c r="C23" s="32">
        <v>12</v>
      </c>
      <c r="D23" s="33">
        <v>6.4</v>
      </c>
      <c r="E23" s="33">
        <v>8.6</v>
      </c>
      <c r="F23" s="27">
        <v>0.6347222222222222</v>
      </c>
      <c r="G23" s="33">
        <v>3.3</v>
      </c>
      <c r="H23" s="46">
        <v>0.27499999999999997</v>
      </c>
      <c r="I23" s="33">
        <v>74.8</v>
      </c>
      <c r="J23" s="33">
        <v>75.7</v>
      </c>
      <c r="K23" s="33">
        <v>73.4</v>
      </c>
      <c r="L23" s="33">
        <v>6.1</v>
      </c>
      <c r="M23" s="33">
        <v>6.8</v>
      </c>
      <c r="N23" s="33">
        <v>5.4</v>
      </c>
      <c r="O23" s="33">
        <v>0</v>
      </c>
      <c r="P23" s="33"/>
      <c r="Q23" s="28"/>
      <c r="R23" s="33">
        <v>3</v>
      </c>
      <c r="S23" s="34">
        <v>7.76</v>
      </c>
      <c r="T23" s="33">
        <v>2.4</v>
      </c>
      <c r="U23" s="33">
        <v>4.9</v>
      </c>
      <c r="V23" s="33">
        <v>9.4</v>
      </c>
      <c r="W23" s="28">
        <v>0.5868055555555556</v>
      </c>
      <c r="X23" s="35" t="s">
        <v>112</v>
      </c>
    </row>
    <row r="24" spans="2:24" ht="13.5">
      <c r="B24" s="31"/>
      <c r="C24" s="32">
        <v>13</v>
      </c>
      <c r="D24" s="33">
        <v>6.1</v>
      </c>
      <c r="E24" s="33">
        <v>8.8</v>
      </c>
      <c r="F24" s="27">
        <v>0.5951388888888889</v>
      </c>
      <c r="G24" s="33">
        <v>1.9</v>
      </c>
      <c r="H24" s="28">
        <v>0.8833333333333333</v>
      </c>
      <c r="I24" s="33">
        <v>74.9</v>
      </c>
      <c r="J24" s="33">
        <v>76</v>
      </c>
      <c r="K24" s="33">
        <v>73.5</v>
      </c>
      <c r="L24" s="33">
        <v>6.1</v>
      </c>
      <c r="M24" s="33">
        <v>6.5</v>
      </c>
      <c r="N24" s="33">
        <v>5.4</v>
      </c>
      <c r="O24" s="33">
        <v>0</v>
      </c>
      <c r="P24" s="33"/>
      <c r="Q24" s="28"/>
      <c r="R24" s="33">
        <v>3</v>
      </c>
      <c r="S24" s="34">
        <v>7.71</v>
      </c>
      <c r="T24" s="33">
        <v>2.9</v>
      </c>
      <c r="U24" s="33">
        <v>5.8</v>
      </c>
      <c r="V24" s="33">
        <v>12.7</v>
      </c>
      <c r="W24" s="28">
        <v>0.6881944444444444</v>
      </c>
      <c r="X24" s="35" t="s">
        <v>113</v>
      </c>
    </row>
    <row r="25" spans="2:24" ht="13.5">
      <c r="B25" s="31"/>
      <c r="C25" s="32">
        <v>14</v>
      </c>
      <c r="D25" s="33">
        <v>3.5</v>
      </c>
      <c r="E25" s="33">
        <v>6.5</v>
      </c>
      <c r="F25" s="27">
        <v>0.5840277777777778</v>
      </c>
      <c r="G25" s="33">
        <v>-1</v>
      </c>
      <c r="H25" s="28">
        <v>0.9715277777777778</v>
      </c>
      <c r="I25" s="33">
        <v>75.8</v>
      </c>
      <c r="J25" s="33">
        <v>76.9</v>
      </c>
      <c r="K25" s="33">
        <v>74.6</v>
      </c>
      <c r="L25" s="33">
        <v>5.3</v>
      </c>
      <c r="M25" s="33">
        <v>5.6</v>
      </c>
      <c r="N25" s="33">
        <v>4.7</v>
      </c>
      <c r="O25" s="33">
        <v>0.5</v>
      </c>
      <c r="P25" s="33">
        <v>0.5</v>
      </c>
      <c r="Q25" s="28">
        <v>0.08333333333333333</v>
      </c>
      <c r="R25" s="33">
        <v>2</v>
      </c>
      <c r="S25" s="34">
        <v>7.36</v>
      </c>
      <c r="T25" s="33">
        <v>4.8</v>
      </c>
      <c r="U25" s="33">
        <v>7.6</v>
      </c>
      <c r="V25" s="33">
        <v>15.9</v>
      </c>
      <c r="W25" s="28">
        <v>0.5847222222222223</v>
      </c>
      <c r="X25" s="35" t="s">
        <v>113</v>
      </c>
    </row>
    <row r="26" spans="2:24" ht="13.5">
      <c r="B26" s="31"/>
      <c r="C26" s="32">
        <v>15</v>
      </c>
      <c r="D26" s="33">
        <v>2.4</v>
      </c>
      <c r="E26" s="33">
        <v>4.2</v>
      </c>
      <c r="F26" s="27">
        <v>0.6493055555555556</v>
      </c>
      <c r="G26" s="33">
        <v>-0.2</v>
      </c>
      <c r="H26" s="28">
        <v>0.10208333333333335</v>
      </c>
      <c r="I26" s="33">
        <v>76</v>
      </c>
      <c r="J26" s="33">
        <v>76.8</v>
      </c>
      <c r="K26" s="33">
        <v>75.3</v>
      </c>
      <c r="L26" s="33">
        <v>4.5</v>
      </c>
      <c r="M26" s="33">
        <v>4.9</v>
      </c>
      <c r="N26" s="33">
        <v>4</v>
      </c>
      <c r="O26" s="33">
        <v>0</v>
      </c>
      <c r="P26" s="33"/>
      <c r="Q26" s="28"/>
      <c r="R26" s="33">
        <v>0.6</v>
      </c>
      <c r="S26" s="34">
        <v>4.42</v>
      </c>
      <c r="T26" s="33">
        <v>3.4</v>
      </c>
      <c r="U26" s="33">
        <v>6</v>
      </c>
      <c r="V26" s="33">
        <v>13.8</v>
      </c>
      <c r="W26" s="28">
        <v>0.03958333333333333</v>
      </c>
      <c r="X26" s="35" t="s">
        <v>113</v>
      </c>
    </row>
    <row r="27" spans="2:24" ht="13.5">
      <c r="B27" s="152" t="s">
        <v>52</v>
      </c>
      <c r="C27" s="36" t="s">
        <v>49</v>
      </c>
      <c r="D27" s="26">
        <f>SUM(D22:D26)</f>
        <v>25.1</v>
      </c>
      <c r="E27" s="26">
        <f>SUM(E22:E26)</f>
        <v>37.10000000000001</v>
      </c>
      <c r="F27" s="37"/>
      <c r="G27" s="26">
        <f>SUM(G22:G26)</f>
        <v>7.7</v>
      </c>
      <c r="H27" s="38"/>
      <c r="I27" s="26">
        <f aca="true" t="shared" si="6" ref="I27:P27">SUM(I22:I26)</f>
        <v>376.2</v>
      </c>
      <c r="J27" s="26">
        <f t="shared" si="6"/>
        <v>381.00000000000006</v>
      </c>
      <c r="K27" s="26">
        <f t="shared" si="6"/>
        <v>370.2</v>
      </c>
      <c r="L27" s="26">
        <f t="shared" si="6"/>
        <v>28.2</v>
      </c>
      <c r="M27" s="26">
        <f t="shared" si="6"/>
        <v>30.5</v>
      </c>
      <c r="N27" s="26">
        <f t="shared" si="6"/>
        <v>25.2</v>
      </c>
      <c r="O27" s="26">
        <f t="shared" si="6"/>
        <v>0.5</v>
      </c>
      <c r="P27" s="26">
        <f t="shared" si="6"/>
        <v>0.5</v>
      </c>
      <c r="Q27" s="38"/>
      <c r="R27" s="26">
        <f>SUM(R22:R26)</f>
        <v>10.299999999999999</v>
      </c>
      <c r="S27" s="29">
        <f>SUM(S22:S26)</f>
        <v>33.06</v>
      </c>
      <c r="T27" s="26">
        <f>SUM(T22:T26)</f>
        <v>15.700000000000001</v>
      </c>
      <c r="U27" s="26">
        <f>SUM(U22:U26)</f>
        <v>28.5</v>
      </c>
      <c r="V27" s="26">
        <f>SUM(V22:V26)</f>
        <v>61.2</v>
      </c>
      <c r="W27" s="38"/>
      <c r="X27" s="30"/>
    </row>
    <row r="28" spans="2:24" ht="13.5">
      <c r="B28" s="153"/>
      <c r="C28" s="39" t="s">
        <v>30</v>
      </c>
      <c r="D28" s="40">
        <f>AVERAGE(D22:D26)</f>
        <v>5.0200000000000005</v>
      </c>
      <c r="E28" s="40">
        <f>AVERAGE(E22:E26)</f>
        <v>7.420000000000002</v>
      </c>
      <c r="F28" s="41"/>
      <c r="G28" s="40">
        <f>AVERAGE(G22:G26)</f>
        <v>1.54</v>
      </c>
      <c r="H28" s="42"/>
      <c r="I28" s="40">
        <f aca="true" t="shared" si="7" ref="I28:N28">AVERAGE(I22:I26)</f>
        <v>75.24</v>
      </c>
      <c r="J28" s="40">
        <f t="shared" si="7"/>
        <v>76.20000000000002</v>
      </c>
      <c r="K28" s="40">
        <f t="shared" si="7"/>
        <v>74.03999999999999</v>
      </c>
      <c r="L28" s="40">
        <f t="shared" si="7"/>
        <v>5.64</v>
      </c>
      <c r="M28" s="40">
        <f t="shared" si="7"/>
        <v>6.1</v>
      </c>
      <c r="N28" s="40">
        <f t="shared" si="7"/>
        <v>5.04</v>
      </c>
      <c r="O28" s="43"/>
      <c r="P28" s="43"/>
      <c r="Q28" s="42"/>
      <c r="R28" s="43"/>
      <c r="S28" s="44">
        <f>AVERAGE(S22:S26)</f>
        <v>6.612</v>
      </c>
      <c r="T28" s="40">
        <f>AVERAGE(T22:T26)</f>
        <v>3.14</v>
      </c>
      <c r="U28" s="40">
        <f>AVERAGE(U22:U26)</f>
        <v>5.7</v>
      </c>
      <c r="V28" s="40">
        <f>AVERAGE(V22:V26)</f>
        <v>12.24</v>
      </c>
      <c r="W28" s="42"/>
      <c r="X28" s="45"/>
    </row>
    <row r="29" spans="2:24" ht="13.5">
      <c r="B29" s="31"/>
      <c r="C29" s="32">
        <v>16</v>
      </c>
      <c r="D29" s="26">
        <v>4.2</v>
      </c>
      <c r="E29" s="26">
        <v>6.2</v>
      </c>
      <c r="F29" s="27">
        <v>0.6270833333333333</v>
      </c>
      <c r="G29" s="26">
        <v>2.2</v>
      </c>
      <c r="H29" s="28">
        <v>0.06388888888888888</v>
      </c>
      <c r="I29" s="26">
        <v>75.5</v>
      </c>
      <c r="J29" s="26">
        <v>76</v>
      </c>
      <c r="K29" s="26">
        <v>74.2</v>
      </c>
      <c r="L29" s="26">
        <v>4.6</v>
      </c>
      <c r="M29" s="26">
        <v>5</v>
      </c>
      <c r="N29" s="26">
        <v>4.3</v>
      </c>
      <c r="O29" s="26">
        <v>2.5</v>
      </c>
      <c r="P29" s="26">
        <v>0.5</v>
      </c>
      <c r="Q29" s="108" t="s">
        <v>114</v>
      </c>
      <c r="R29" s="26">
        <v>2.1</v>
      </c>
      <c r="S29" s="29">
        <v>6.53</v>
      </c>
      <c r="T29" s="26">
        <v>2.6</v>
      </c>
      <c r="U29" s="26">
        <v>5.6</v>
      </c>
      <c r="V29" s="26">
        <v>12.2</v>
      </c>
      <c r="W29" s="28">
        <v>0.5888888888888889</v>
      </c>
      <c r="X29" s="30" t="s">
        <v>115</v>
      </c>
    </row>
    <row r="30" spans="2:24" ht="13.5">
      <c r="B30" s="31"/>
      <c r="C30" s="32">
        <v>17</v>
      </c>
      <c r="D30" s="33">
        <v>3.3</v>
      </c>
      <c r="E30" s="33">
        <v>8</v>
      </c>
      <c r="F30" s="27">
        <v>0.5854166666666667</v>
      </c>
      <c r="G30" s="33">
        <v>-0.9</v>
      </c>
      <c r="H30" s="28">
        <v>0.9743055555555555</v>
      </c>
      <c r="I30" s="33">
        <v>75.6</v>
      </c>
      <c r="J30" s="33">
        <v>76.9</v>
      </c>
      <c r="K30" s="33">
        <v>73.8</v>
      </c>
      <c r="L30" s="33">
        <v>4.8</v>
      </c>
      <c r="M30" s="33">
        <v>5.5</v>
      </c>
      <c r="N30" s="33">
        <v>4.2</v>
      </c>
      <c r="O30" s="33">
        <v>1</v>
      </c>
      <c r="P30" s="33">
        <v>0.5</v>
      </c>
      <c r="Q30" s="47" t="s">
        <v>116</v>
      </c>
      <c r="R30" s="33">
        <v>5.9</v>
      </c>
      <c r="S30" s="34">
        <v>9.2</v>
      </c>
      <c r="T30" s="33">
        <v>1.3</v>
      </c>
      <c r="U30" s="33">
        <v>3.9</v>
      </c>
      <c r="V30" s="33">
        <v>9.4</v>
      </c>
      <c r="W30" s="28">
        <v>0.548611111111111</v>
      </c>
      <c r="X30" s="35" t="s">
        <v>117</v>
      </c>
    </row>
    <row r="31" spans="2:24" ht="13.5">
      <c r="B31" s="31"/>
      <c r="C31" s="32">
        <v>18</v>
      </c>
      <c r="D31" s="33">
        <v>4.9</v>
      </c>
      <c r="E31" s="33">
        <v>12</v>
      </c>
      <c r="F31" s="27">
        <v>0.6284722222222222</v>
      </c>
      <c r="G31" s="33">
        <v>-1</v>
      </c>
      <c r="H31" s="46">
        <v>0.11388888888888889</v>
      </c>
      <c r="I31" s="33">
        <v>75</v>
      </c>
      <c r="J31" s="33">
        <v>76.9</v>
      </c>
      <c r="K31" s="33">
        <v>72</v>
      </c>
      <c r="L31" s="33">
        <v>4.3</v>
      </c>
      <c r="M31" s="33">
        <v>5.2</v>
      </c>
      <c r="N31" s="33">
        <v>3.3</v>
      </c>
      <c r="O31" s="33">
        <v>0</v>
      </c>
      <c r="P31" s="33"/>
      <c r="Q31" s="28"/>
      <c r="R31" s="33">
        <v>7.1</v>
      </c>
      <c r="S31" s="34">
        <v>12.2</v>
      </c>
      <c r="T31" s="33">
        <v>1</v>
      </c>
      <c r="U31" s="33">
        <v>2.6</v>
      </c>
      <c r="V31" s="33">
        <v>5.4</v>
      </c>
      <c r="W31" s="28">
        <v>0.5444444444444444</v>
      </c>
      <c r="X31" s="35" t="s">
        <v>118</v>
      </c>
    </row>
    <row r="32" spans="2:24" ht="13.5">
      <c r="B32" s="31"/>
      <c r="C32" s="32">
        <v>19</v>
      </c>
      <c r="D32" s="33">
        <v>6</v>
      </c>
      <c r="E32" s="33">
        <v>10.2</v>
      </c>
      <c r="F32" s="27">
        <v>0.4986111111111111</v>
      </c>
      <c r="G32" s="33">
        <v>1.5</v>
      </c>
      <c r="H32" s="28">
        <v>0.9951388888888889</v>
      </c>
      <c r="I32" s="33">
        <v>74.8</v>
      </c>
      <c r="J32" s="33">
        <v>76.3</v>
      </c>
      <c r="K32" s="33">
        <v>73.2</v>
      </c>
      <c r="L32" s="33">
        <v>5.4</v>
      </c>
      <c r="M32" s="33">
        <v>6.4</v>
      </c>
      <c r="N32" s="33">
        <v>4.7</v>
      </c>
      <c r="O32" s="33">
        <v>1</v>
      </c>
      <c r="P32" s="33">
        <v>0.5</v>
      </c>
      <c r="Q32" s="109" t="s">
        <v>119</v>
      </c>
      <c r="R32" s="33">
        <v>3.6</v>
      </c>
      <c r="S32" s="34">
        <v>8.45</v>
      </c>
      <c r="T32" s="33">
        <v>1.1</v>
      </c>
      <c r="U32" s="33">
        <v>3.3</v>
      </c>
      <c r="V32" s="33">
        <v>7.4</v>
      </c>
      <c r="W32" s="28">
        <v>0.5854166666666667</v>
      </c>
      <c r="X32" s="35" t="s">
        <v>120</v>
      </c>
    </row>
    <row r="33" spans="2:24" ht="13.5">
      <c r="B33" s="31"/>
      <c r="C33" s="32">
        <v>20</v>
      </c>
      <c r="D33" s="33">
        <v>5.5</v>
      </c>
      <c r="E33" s="33">
        <v>9.9</v>
      </c>
      <c r="F33" s="27">
        <v>0.5402777777777777</v>
      </c>
      <c r="G33" s="33">
        <v>1.1</v>
      </c>
      <c r="H33" s="28">
        <v>0.017361111111111112</v>
      </c>
      <c r="I33" s="33">
        <v>75.1</v>
      </c>
      <c r="J33" s="33">
        <v>76.4</v>
      </c>
      <c r="K33" s="33">
        <v>73.1</v>
      </c>
      <c r="L33" s="33">
        <v>5.3</v>
      </c>
      <c r="M33" s="33">
        <v>6.1</v>
      </c>
      <c r="N33" s="33">
        <v>4.7</v>
      </c>
      <c r="O33" s="33">
        <v>2.5</v>
      </c>
      <c r="P33" s="33">
        <v>1</v>
      </c>
      <c r="Q33" s="49" t="s">
        <v>121</v>
      </c>
      <c r="R33" s="33">
        <v>1</v>
      </c>
      <c r="S33" s="34">
        <v>4.48</v>
      </c>
      <c r="T33" s="33">
        <v>2</v>
      </c>
      <c r="U33" s="33">
        <v>6.5</v>
      </c>
      <c r="V33" s="33">
        <v>14</v>
      </c>
      <c r="W33" s="28">
        <v>0.9805555555555556</v>
      </c>
      <c r="X33" s="35" t="s">
        <v>122</v>
      </c>
    </row>
    <row r="34" spans="2:24" ht="13.5">
      <c r="B34" s="152" t="s">
        <v>53</v>
      </c>
      <c r="C34" s="36" t="s">
        <v>49</v>
      </c>
      <c r="D34" s="26">
        <f>SUM(D29:D33)</f>
        <v>23.9</v>
      </c>
      <c r="E34" s="26">
        <f>SUM(E29:E33)</f>
        <v>46.3</v>
      </c>
      <c r="F34" s="37"/>
      <c r="G34" s="26">
        <f>SUM(G29:G33)</f>
        <v>2.9000000000000004</v>
      </c>
      <c r="H34" s="38"/>
      <c r="I34" s="26">
        <f aca="true" t="shared" si="8" ref="I34:P34">SUM(I29:I33)</f>
        <v>376</v>
      </c>
      <c r="J34" s="26">
        <f t="shared" si="8"/>
        <v>382.5</v>
      </c>
      <c r="K34" s="26">
        <f t="shared" si="8"/>
        <v>366.29999999999995</v>
      </c>
      <c r="L34" s="26">
        <f t="shared" si="8"/>
        <v>24.400000000000002</v>
      </c>
      <c r="M34" s="26">
        <f t="shared" si="8"/>
        <v>28.200000000000003</v>
      </c>
      <c r="N34" s="26">
        <f t="shared" si="8"/>
        <v>21.2</v>
      </c>
      <c r="O34" s="26">
        <f t="shared" si="8"/>
        <v>7</v>
      </c>
      <c r="P34" s="26">
        <f t="shared" si="8"/>
        <v>2.5</v>
      </c>
      <c r="Q34" s="38"/>
      <c r="R34" s="26">
        <f>SUM(R29:R33)</f>
        <v>19.7</v>
      </c>
      <c r="S34" s="29">
        <f>SUM(S29:S33)</f>
        <v>40.86</v>
      </c>
      <c r="T34" s="26">
        <f>SUM(T29:T33)</f>
        <v>8</v>
      </c>
      <c r="U34" s="26">
        <f>SUM(U29:U33)</f>
        <v>21.9</v>
      </c>
      <c r="V34" s="26">
        <f>SUM(V29:V33)</f>
        <v>48.4</v>
      </c>
      <c r="W34" s="38"/>
      <c r="X34" s="30"/>
    </row>
    <row r="35" spans="2:24" ht="13.5">
      <c r="B35" s="153"/>
      <c r="C35" s="39" t="s">
        <v>30</v>
      </c>
      <c r="D35" s="40">
        <f>AVERAGE(D29:D33)</f>
        <v>4.779999999999999</v>
      </c>
      <c r="E35" s="40">
        <f>AVERAGE(E29:E33)</f>
        <v>9.26</v>
      </c>
      <c r="F35" s="41"/>
      <c r="G35" s="40">
        <f>AVERAGE(G29:G33)</f>
        <v>0.5800000000000001</v>
      </c>
      <c r="H35" s="42"/>
      <c r="I35" s="40">
        <f aca="true" t="shared" si="9" ref="I35:N35">AVERAGE(I29:I33)</f>
        <v>75.2</v>
      </c>
      <c r="J35" s="40">
        <f t="shared" si="9"/>
        <v>76.5</v>
      </c>
      <c r="K35" s="40">
        <f t="shared" si="9"/>
        <v>73.25999999999999</v>
      </c>
      <c r="L35" s="40">
        <f t="shared" si="9"/>
        <v>4.880000000000001</v>
      </c>
      <c r="M35" s="40">
        <f t="shared" si="9"/>
        <v>5.640000000000001</v>
      </c>
      <c r="N35" s="40">
        <f t="shared" si="9"/>
        <v>4.24</v>
      </c>
      <c r="O35" s="43"/>
      <c r="P35" s="43"/>
      <c r="Q35" s="42"/>
      <c r="R35" s="43"/>
      <c r="S35" s="44">
        <f>AVERAGE(S29:S33)</f>
        <v>8.172</v>
      </c>
      <c r="T35" s="40">
        <f>AVERAGE(T29:T33)</f>
        <v>1.6</v>
      </c>
      <c r="U35" s="40">
        <f>AVERAGE(U29:U33)</f>
        <v>4.38</v>
      </c>
      <c r="V35" s="40">
        <f>AVERAGE(V29:V33)</f>
        <v>9.68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49</v>
      </c>
      <c r="E36" s="26">
        <f>SUM(E22:E26,E29:E33)</f>
        <v>83.40000000000002</v>
      </c>
      <c r="F36" s="37"/>
      <c r="G36" s="26">
        <f>SUM(G22:G26,G29:G33)</f>
        <v>10.6</v>
      </c>
      <c r="H36" s="38"/>
      <c r="I36" s="26">
        <f aca="true" t="shared" si="10" ref="I36:P36">SUM(I22:I26,I29:I33)</f>
        <v>752.1999999999999</v>
      </c>
      <c r="J36" s="26">
        <f t="shared" si="10"/>
        <v>763.5</v>
      </c>
      <c r="K36" s="26">
        <f t="shared" si="10"/>
        <v>736.5</v>
      </c>
      <c r="L36" s="26">
        <f t="shared" si="10"/>
        <v>52.59999999999999</v>
      </c>
      <c r="M36" s="26">
        <f t="shared" si="10"/>
        <v>58.7</v>
      </c>
      <c r="N36" s="26">
        <f t="shared" si="10"/>
        <v>46.400000000000006</v>
      </c>
      <c r="O36" s="26">
        <f t="shared" si="10"/>
        <v>7.5</v>
      </c>
      <c r="P36" s="26">
        <f t="shared" si="10"/>
        <v>3</v>
      </c>
      <c r="Q36" s="38"/>
      <c r="R36" s="26">
        <f>SUM(R22:R26,R29:R33)</f>
        <v>30</v>
      </c>
      <c r="S36" s="29">
        <f>SUM(S22:S26,S29:S33)</f>
        <v>73.92000000000002</v>
      </c>
      <c r="T36" s="26">
        <f>SUM(T22:T26,T29:T33)</f>
        <v>23.700000000000003</v>
      </c>
      <c r="U36" s="26">
        <f>SUM(U22:U26,U29:U33)</f>
        <v>50.4</v>
      </c>
      <c r="V36" s="26">
        <f>SUM(V22:V26,V29:V33)</f>
        <v>109.60000000000002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4.9</v>
      </c>
      <c r="E37" s="40">
        <f>AVERAGE(E22:E26,E29:E33)</f>
        <v>8.340000000000002</v>
      </c>
      <c r="F37" s="41"/>
      <c r="G37" s="40">
        <f>AVERAGE(G22:G26,G29:G33)</f>
        <v>1.06</v>
      </c>
      <c r="H37" s="42"/>
      <c r="I37" s="40">
        <f aca="true" t="shared" si="11" ref="I37:N37">AVERAGE(I22:I26,I29:I33)</f>
        <v>75.22</v>
      </c>
      <c r="J37" s="40">
        <f t="shared" si="11"/>
        <v>76.35</v>
      </c>
      <c r="K37" s="40">
        <f t="shared" si="11"/>
        <v>73.65</v>
      </c>
      <c r="L37" s="40">
        <f t="shared" si="11"/>
        <v>5.259999999999999</v>
      </c>
      <c r="M37" s="40">
        <f t="shared" si="11"/>
        <v>5.87</v>
      </c>
      <c r="N37" s="40">
        <f t="shared" si="11"/>
        <v>4.640000000000001</v>
      </c>
      <c r="O37" s="43"/>
      <c r="P37" s="43"/>
      <c r="Q37" s="42"/>
      <c r="R37" s="43"/>
      <c r="S37" s="44">
        <f>AVERAGE(S22:S26,S29:S33)</f>
        <v>7.392000000000001</v>
      </c>
      <c r="T37" s="40">
        <f>AVERAGE(T22:T26,T29:T33)</f>
        <v>2.37</v>
      </c>
      <c r="U37" s="40">
        <f>AVERAGE(U22:U26,U29:U33)</f>
        <v>5.04</v>
      </c>
      <c r="V37" s="40">
        <f>AVERAGE(V22:V26,V29:V33)</f>
        <v>10.960000000000003</v>
      </c>
      <c r="W37" s="42"/>
      <c r="X37" s="45"/>
    </row>
    <row r="38" spans="2:24" ht="13.5">
      <c r="B38" s="31"/>
      <c r="C38" s="32">
        <v>21</v>
      </c>
      <c r="D38" s="26">
        <v>4.4</v>
      </c>
      <c r="E38" s="26">
        <v>7.4</v>
      </c>
      <c r="F38" s="27">
        <v>0.6243055555555556</v>
      </c>
      <c r="G38" s="26">
        <v>0.9</v>
      </c>
      <c r="H38" s="28">
        <v>0.8375</v>
      </c>
      <c r="I38" s="26">
        <v>75.3</v>
      </c>
      <c r="J38" s="26">
        <v>76.5</v>
      </c>
      <c r="K38" s="26">
        <v>73.8</v>
      </c>
      <c r="L38" s="26">
        <v>5.4</v>
      </c>
      <c r="M38" s="26">
        <v>5.9</v>
      </c>
      <c r="N38" s="26">
        <v>4.9</v>
      </c>
      <c r="O38" s="26">
        <v>0</v>
      </c>
      <c r="P38" s="26"/>
      <c r="Q38" s="28"/>
      <c r="R38" s="26">
        <v>4.9</v>
      </c>
      <c r="S38" s="29">
        <v>10.27</v>
      </c>
      <c r="T38" s="26">
        <v>2.4</v>
      </c>
      <c r="U38" s="26">
        <v>6.5</v>
      </c>
      <c r="V38" s="26">
        <v>14</v>
      </c>
      <c r="W38" s="28">
        <v>0.17777777777777778</v>
      </c>
      <c r="X38" s="30" t="s">
        <v>122</v>
      </c>
    </row>
    <row r="39" spans="2:24" ht="13.5">
      <c r="B39" s="31"/>
      <c r="C39" s="32">
        <v>22</v>
      </c>
      <c r="D39" s="33">
        <v>4.2</v>
      </c>
      <c r="E39" s="33">
        <v>9</v>
      </c>
      <c r="F39" s="27">
        <v>0.5041666666666667</v>
      </c>
      <c r="G39" s="33">
        <v>0.9</v>
      </c>
      <c r="H39" s="28">
        <v>0.22777777777777777</v>
      </c>
      <c r="I39" s="33">
        <v>75.4</v>
      </c>
      <c r="J39" s="33">
        <v>76.4</v>
      </c>
      <c r="K39" s="33">
        <v>73.4</v>
      </c>
      <c r="L39" s="33">
        <v>5.2</v>
      </c>
      <c r="M39" s="33">
        <v>6.2</v>
      </c>
      <c r="N39" s="33">
        <v>4.2</v>
      </c>
      <c r="O39" s="33">
        <v>0</v>
      </c>
      <c r="P39" s="33"/>
      <c r="Q39" s="28"/>
      <c r="R39" s="33">
        <v>1.4</v>
      </c>
      <c r="S39" s="34">
        <v>5.69</v>
      </c>
      <c r="T39" s="33">
        <v>2.3</v>
      </c>
      <c r="U39" s="33">
        <v>5.7</v>
      </c>
      <c r="V39" s="33">
        <v>12.2</v>
      </c>
      <c r="W39" s="28">
        <v>0.6597222222222222</v>
      </c>
      <c r="X39" s="35" t="s">
        <v>122</v>
      </c>
    </row>
    <row r="40" spans="2:24" ht="13.5">
      <c r="B40" s="31"/>
      <c r="C40" s="32">
        <v>23</v>
      </c>
      <c r="D40" s="33">
        <v>2</v>
      </c>
      <c r="E40" s="33">
        <v>3.7</v>
      </c>
      <c r="F40" s="27">
        <v>0.6444444444444445</v>
      </c>
      <c r="G40" s="33">
        <v>-0.3</v>
      </c>
      <c r="H40" s="28">
        <v>0.9451388888888889</v>
      </c>
      <c r="I40" s="33">
        <v>76.2</v>
      </c>
      <c r="J40" s="33">
        <v>76.6</v>
      </c>
      <c r="K40" s="33">
        <v>75.1</v>
      </c>
      <c r="L40" s="33">
        <v>4.4</v>
      </c>
      <c r="M40" s="33">
        <v>5.1</v>
      </c>
      <c r="N40" s="33">
        <v>4.2</v>
      </c>
      <c r="O40" s="33">
        <v>0</v>
      </c>
      <c r="P40" s="33"/>
      <c r="Q40" s="28"/>
      <c r="R40" s="33">
        <v>0</v>
      </c>
      <c r="S40" s="34">
        <v>2.45</v>
      </c>
      <c r="T40" s="33">
        <v>2.8</v>
      </c>
      <c r="U40" s="33">
        <v>5.9</v>
      </c>
      <c r="V40" s="33">
        <v>14.4</v>
      </c>
      <c r="W40" s="28">
        <v>0.5208333333333334</v>
      </c>
      <c r="X40" s="35" t="s">
        <v>123</v>
      </c>
    </row>
    <row r="41" spans="2:24" ht="13.5">
      <c r="B41" s="31"/>
      <c r="C41" s="32">
        <v>24</v>
      </c>
      <c r="D41" s="33">
        <v>1</v>
      </c>
      <c r="E41" s="33">
        <v>5.1</v>
      </c>
      <c r="F41" s="27">
        <v>0.5930555555555556</v>
      </c>
      <c r="G41" s="33">
        <v>-1.4</v>
      </c>
      <c r="H41" s="28">
        <v>0.31527777777777777</v>
      </c>
      <c r="I41" s="33">
        <v>76.1</v>
      </c>
      <c r="J41" s="33">
        <v>76.9</v>
      </c>
      <c r="K41" s="33">
        <v>74.3</v>
      </c>
      <c r="L41" s="33">
        <v>4.1</v>
      </c>
      <c r="M41" s="33">
        <v>4.3</v>
      </c>
      <c r="N41" s="33">
        <v>3.9</v>
      </c>
      <c r="O41" s="33">
        <v>6.5</v>
      </c>
      <c r="P41" s="33">
        <v>2.5</v>
      </c>
      <c r="Q41" s="28">
        <v>0.625</v>
      </c>
      <c r="R41" s="33">
        <v>1.7</v>
      </c>
      <c r="S41" s="34">
        <v>4.91</v>
      </c>
      <c r="T41" s="33">
        <v>0.8</v>
      </c>
      <c r="U41" s="33">
        <v>3.5</v>
      </c>
      <c r="V41" s="33">
        <v>8.5</v>
      </c>
      <c r="W41" s="28">
        <v>0.7055555555555556</v>
      </c>
      <c r="X41" s="35" t="s">
        <v>124</v>
      </c>
    </row>
    <row r="42" spans="2:24" ht="13.5">
      <c r="B42" s="31"/>
      <c r="C42" s="32">
        <v>25</v>
      </c>
      <c r="D42" s="33">
        <v>1</v>
      </c>
      <c r="E42" s="33">
        <v>6.4</v>
      </c>
      <c r="F42" s="27">
        <v>0.6201388888888889</v>
      </c>
      <c r="G42" s="33">
        <v>-3.2</v>
      </c>
      <c r="H42" s="28">
        <v>0.2881944444444445</v>
      </c>
      <c r="I42" s="33">
        <v>76.1</v>
      </c>
      <c r="J42" s="33">
        <v>77.5</v>
      </c>
      <c r="K42" s="33">
        <v>73.8</v>
      </c>
      <c r="L42" s="33">
        <v>3.8</v>
      </c>
      <c r="M42" s="33">
        <v>3.9</v>
      </c>
      <c r="N42" s="33">
        <v>3.7</v>
      </c>
      <c r="O42" s="33">
        <v>7.5</v>
      </c>
      <c r="P42" s="33">
        <v>2</v>
      </c>
      <c r="Q42" s="28">
        <v>0.4583333333333333</v>
      </c>
      <c r="R42" s="33">
        <v>5.1</v>
      </c>
      <c r="S42" s="34">
        <v>11.29</v>
      </c>
      <c r="T42" s="33">
        <v>1.3</v>
      </c>
      <c r="U42" s="33">
        <v>2.7</v>
      </c>
      <c r="V42" s="33">
        <v>6.3</v>
      </c>
      <c r="W42" s="28">
        <v>0.5520833333333334</v>
      </c>
      <c r="X42" s="35" t="s">
        <v>125</v>
      </c>
    </row>
    <row r="43" spans="2:24" ht="13.5">
      <c r="B43" s="152" t="s">
        <v>55</v>
      </c>
      <c r="C43" s="36" t="s">
        <v>49</v>
      </c>
      <c r="D43" s="26">
        <f>SUM(D38:D42)</f>
        <v>12.600000000000001</v>
      </c>
      <c r="E43" s="26">
        <f>SUM(E38:E42)</f>
        <v>31.599999999999994</v>
      </c>
      <c r="F43" s="37"/>
      <c r="G43" s="26">
        <f>SUM(G38:G42)</f>
        <v>-3.1</v>
      </c>
      <c r="H43" s="38"/>
      <c r="I43" s="26">
        <f aca="true" t="shared" si="12" ref="I43:P43">SUM(I38:I42)</f>
        <v>379.1</v>
      </c>
      <c r="J43" s="26">
        <f t="shared" si="12"/>
        <v>383.9</v>
      </c>
      <c r="K43" s="26">
        <f t="shared" si="12"/>
        <v>370.4</v>
      </c>
      <c r="L43" s="26">
        <f t="shared" si="12"/>
        <v>22.900000000000002</v>
      </c>
      <c r="M43" s="26">
        <f t="shared" si="12"/>
        <v>25.400000000000002</v>
      </c>
      <c r="N43" s="26">
        <f t="shared" si="12"/>
        <v>20.9</v>
      </c>
      <c r="O43" s="26">
        <f t="shared" si="12"/>
        <v>14</v>
      </c>
      <c r="P43" s="26">
        <f t="shared" si="12"/>
        <v>4.5</v>
      </c>
      <c r="Q43" s="38"/>
      <c r="R43" s="26">
        <f>SUM(R38:R42)</f>
        <v>13.1</v>
      </c>
      <c r="S43" s="29">
        <f>SUM(S38:S42)</f>
        <v>34.61</v>
      </c>
      <c r="T43" s="26">
        <f>SUM(T38:T42)</f>
        <v>9.6</v>
      </c>
      <c r="U43" s="26">
        <f>SUM(U38:U42)</f>
        <v>24.3</v>
      </c>
      <c r="V43" s="26">
        <f>SUM(V38:V42)</f>
        <v>55.4</v>
      </c>
      <c r="W43" s="38"/>
      <c r="X43" s="30"/>
    </row>
    <row r="44" spans="2:24" ht="13.5">
      <c r="B44" s="153"/>
      <c r="C44" s="39" t="s">
        <v>30</v>
      </c>
      <c r="D44" s="40">
        <f>AVERAGE(D38:D42)</f>
        <v>2.5200000000000005</v>
      </c>
      <c r="E44" s="40">
        <f>AVERAGE(E38:E42)</f>
        <v>6.3199999999999985</v>
      </c>
      <c r="F44" s="41"/>
      <c r="G44" s="40">
        <f>AVERAGE(G38:G42)</f>
        <v>-0.62</v>
      </c>
      <c r="H44" s="42"/>
      <c r="I44" s="40">
        <f aca="true" t="shared" si="13" ref="I44:N44">AVERAGE(I38:I42)</f>
        <v>75.82000000000001</v>
      </c>
      <c r="J44" s="40">
        <f t="shared" si="13"/>
        <v>76.78</v>
      </c>
      <c r="K44" s="40">
        <f t="shared" si="13"/>
        <v>74.08</v>
      </c>
      <c r="L44" s="40">
        <f t="shared" si="13"/>
        <v>4.58</v>
      </c>
      <c r="M44" s="40">
        <f t="shared" si="13"/>
        <v>5.08</v>
      </c>
      <c r="N44" s="40">
        <f t="shared" si="13"/>
        <v>4.18</v>
      </c>
      <c r="O44" s="43"/>
      <c r="P44" s="43"/>
      <c r="Q44" s="42"/>
      <c r="R44" s="43"/>
      <c r="S44" s="44">
        <f>AVERAGE(S38:S42)</f>
        <v>6.922</v>
      </c>
      <c r="T44" s="40">
        <f>AVERAGE(T38:T42)</f>
        <v>1.92</v>
      </c>
      <c r="U44" s="40">
        <f>AVERAGE(U38:U42)</f>
        <v>4.86</v>
      </c>
      <c r="V44" s="40">
        <f>AVERAGE(V38:V42)</f>
        <v>11.08</v>
      </c>
      <c r="W44" s="42"/>
      <c r="X44" s="45"/>
    </row>
    <row r="45" spans="2:24" ht="13.5">
      <c r="B45" s="31"/>
      <c r="C45" s="32">
        <v>26</v>
      </c>
      <c r="D45" s="26">
        <v>2.2</v>
      </c>
      <c r="E45" s="26">
        <v>10</v>
      </c>
      <c r="F45" s="27">
        <v>0.6333333333333333</v>
      </c>
      <c r="G45" s="26">
        <v>-2.7</v>
      </c>
      <c r="H45" s="28">
        <v>0.3020833333333333</v>
      </c>
      <c r="I45" s="26">
        <v>75.7</v>
      </c>
      <c r="J45" s="26">
        <v>77.4</v>
      </c>
      <c r="K45" s="26">
        <v>72.1</v>
      </c>
      <c r="L45" s="26">
        <v>3.4</v>
      </c>
      <c r="M45" s="26">
        <v>3.7</v>
      </c>
      <c r="N45" s="26">
        <v>3.2</v>
      </c>
      <c r="O45" s="26">
        <v>3.5</v>
      </c>
      <c r="P45" s="26">
        <v>1</v>
      </c>
      <c r="Q45" s="49" t="s">
        <v>126</v>
      </c>
      <c r="R45" s="26">
        <v>8.1</v>
      </c>
      <c r="S45" s="29">
        <v>14.25</v>
      </c>
      <c r="T45" s="26">
        <v>1.4</v>
      </c>
      <c r="U45" s="26">
        <v>3.3</v>
      </c>
      <c r="V45" s="26">
        <v>5.3</v>
      </c>
      <c r="W45" s="28">
        <v>0.5770833333333333</v>
      </c>
      <c r="X45" s="30" t="s">
        <v>127</v>
      </c>
    </row>
    <row r="46" spans="2:24" ht="13.5">
      <c r="B46" s="31"/>
      <c r="C46" s="32">
        <v>27</v>
      </c>
      <c r="D46" s="33">
        <v>7.2</v>
      </c>
      <c r="E46" s="33">
        <v>15.4</v>
      </c>
      <c r="F46" s="27">
        <v>0.5854166666666667</v>
      </c>
      <c r="G46" s="33">
        <v>0.3</v>
      </c>
      <c r="H46" s="28">
        <v>0.029166666666666664</v>
      </c>
      <c r="I46" s="33">
        <v>74.4</v>
      </c>
      <c r="J46" s="33">
        <v>76.6</v>
      </c>
      <c r="K46" s="33">
        <v>70.9</v>
      </c>
      <c r="L46" s="33">
        <v>3.7</v>
      </c>
      <c r="M46" s="33">
        <v>4.8</v>
      </c>
      <c r="N46" s="33">
        <v>3.1</v>
      </c>
      <c r="O46" s="33">
        <v>0</v>
      </c>
      <c r="P46" s="33"/>
      <c r="Q46" s="28"/>
      <c r="R46" s="33">
        <v>3.7</v>
      </c>
      <c r="S46" s="34">
        <v>9.4</v>
      </c>
      <c r="T46" s="33">
        <v>1.4</v>
      </c>
      <c r="U46" s="33">
        <v>3.5</v>
      </c>
      <c r="V46" s="33">
        <v>6.1</v>
      </c>
      <c r="W46" s="28">
        <v>0.6055555555555555</v>
      </c>
      <c r="X46" s="35" t="s">
        <v>128</v>
      </c>
    </row>
    <row r="47" spans="2:24" ht="13.5">
      <c r="B47" s="31"/>
      <c r="C47" s="32">
        <v>28</v>
      </c>
      <c r="D47" s="33">
        <v>5.8</v>
      </c>
      <c r="E47" s="33">
        <v>13.5</v>
      </c>
      <c r="F47" s="27">
        <v>0.6020833333333333</v>
      </c>
      <c r="G47" s="33">
        <v>1.7</v>
      </c>
      <c r="H47" s="28">
        <v>0.9194444444444444</v>
      </c>
      <c r="I47" s="33">
        <v>74.6</v>
      </c>
      <c r="J47" s="33">
        <v>76.2</v>
      </c>
      <c r="K47" s="33">
        <v>71.3</v>
      </c>
      <c r="L47" s="33">
        <v>4.5</v>
      </c>
      <c r="M47" s="33">
        <v>5.9</v>
      </c>
      <c r="N47" s="33">
        <v>3.4</v>
      </c>
      <c r="O47" s="33">
        <v>0</v>
      </c>
      <c r="P47" s="33"/>
      <c r="Q47" s="28"/>
      <c r="R47" s="33">
        <v>8.3</v>
      </c>
      <c r="S47" s="34">
        <v>13.99</v>
      </c>
      <c r="T47" s="33">
        <v>1.3</v>
      </c>
      <c r="U47" s="33">
        <v>3</v>
      </c>
      <c r="V47" s="33">
        <v>6</v>
      </c>
      <c r="W47" s="28">
        <v>0.5256944444444445</v>
      </c>
      <c r="X47" s="35" t="s">
        <v>128</v>
      </c>
    </row>
    <row r="48" spans="2:24" ht="13.5">
      <c r="B48" s="31"/>
      <c r="C48" s="32">
        <v>29</v>
      </c>
      <c r="D48" s="33">
        <v>10.3</v>
      </c>
      <c r="E48" s="33">
        <v>16.6</v>
      </c>
      <c r="F48" s="27">
        <v>0.9520833333333334</v>
      </c>
      <c r="G48" s="33">
        <v>2.3</v>
      </c>
      <c r="H48" s="28">
        <v>0.09861111111111111</v>
      </c>
      <c r="I48" s="33">
        <v>73.3</v>
      </c>
      <c r="J48" s="33">
        <v>76</v>
      </c>
      <c r="K48" s="33">
        <v>71.3</v>
      </c>
      <c r="L48" s="33">
        <v>5.6</v>
      </c>
      <c r="M48" s="33">
        <v>7.8</v>
      </c>
      <c r="N48" s="33">
        <v>3.9</v>
      </c>
      <c r="O48" s="33">
        <v>0</v>
      </c>
      <c r="P48" s="33"/>
      <c r="Q48" s="28"/>
      <c r="R48" s="33">
        <v>2.4</v>
      </c>
      <c r="S48" s="34">
        <v>7.12</v>
      </c>
      <c r="T48" s="33">
        <v>1.3</v>
      </c>
      <c r="U48" s="33">
        <v>3.1</v>
      </c>
      <c r="V48" s="33">
        <v>6.2</v>
      </c>
      <c r="W48" s="28">
        <v>0.9020833333333332</v>
      </c>
      <c r="X48" s="35" t="s">
        <v>128</v>
      </c>
    </row>
    <row r="49" spans="2:24" ht="13.5">
      <c r="B49" s="31"/>
      <c r="C49" s="32">
        <v>30</v>
      </c>
      <c r="D49" s="33">
        <v>10.2</v>
      </c>
      <c r="E49" s="33">
        <v>13.1</v>
      </c>
      <c r="F49" s="27">
        <v>0.5826388888888888</v>
      </c>
      <c r="G49" s="33">
        <v>5.3</v>
      </c>
      <c r="H49" s="46" t="s">
        <v>129</v>
      </c>
      <c r="I49" s="33">
        <v>73.5</v>
      </c>
      <c r="J49" s="33">
        <v>75.2</v>
      </c>
      <c r="K49" s="33">
        <v>72.1</v>
      </c>
      <c r="L49" s="33">
        <v>8</v>
      </c>
      <c r="M49" s="33">
        <v>8.7</v>
      </c>
      <c r="N49" s="33">
        <v>7.3</v>
      </c>
      <c r="O49" s="33">
        <v>2</v>
      </c>
      <c r="P49" s="33">
        <v>1.5</v>
      </c>
      <c r="Q49" s="28">
        <v>0.4166666666666667</v>
      </c>
      <c r="R49" s="33">
        <v>1</v>
      </c>
      <c r="S49" s="34">
        <v>3.67</v>
      </c>
      <c r="T49" s="33">
        <v>1.9</v>
      </c>
      <c r="U49" s="33">
        <v>5.9</v>
      </c>
      <c r="V49" s="33">
        <v>13.3</v>
      </c>
      <c r="W49" s="28">
        <v>0.7333333333333334</v>
      </c>
      <c r="X49" s="35" t="s">
        <v>130</v>
      </c>
    </row>
    <row r="50" spans="2:24" ht="13.5">
      <c r="B50" s="31"/>
      <c r="C50" s="32">
        <v>31</v>
      </c>
      <c r="D50" s="33">
        <v>3.5</v>
      </c>
      <c r="E50" s="33">
        <v>7.2</v>
      </c>
      <c r="F50" s="27">
        <v>0.638888888888889</v>
      </c>
      <c r="G50" s="33">
        <v>-0.2</v>
      </c>
      <c r="H50" s="28">
        <v>0.9173611111111111</v>
      </c>
      <c r="I50" s="33">
        <v>75.6</v>
      </c>
      <c r="J50" s="33">
        <v>76.7</v>
      </c>
      <c r="K50" s="33">
        <v>73.4</v>
      </c>
      <c r="L50" s="33">
        <v>6.4</v>
      </c>
      <c r="M50" s="33">
        <v>7.4</v>
      </c>
      <c r="N50" s="33">
        <v>5.4</v>
      </c>
      <c r="O50" s="33">
        <v>0</v>
      </c>
      <c r="P50" s="33"/>
      <c r="Q50" s="28"/>
      <c r="R50" s="33">
        <v>5.4</v>
      </c>
      <c r="S50" s="34">
        <v>11.15</v>
      </c>
      <c r="T50" s="33">
        <v>1.6</v>
      </c>
      <c r="U50" s="33">
        <v>3.3</v>
      </c>
      <c r="V50" s="33">
        <v>9.7</v>
      </c>
      <c r="W50" s="28">
        <v>0.6319444444444444</v>
      </c>
      <c r="X50" s="35" t="s">
        <v>131</v>
      </c>
    </row>
    <row r="51" spans="2:24" ht="13.5">
      <c r="B51" s="152" t="s">
        <v>56</v>
      </c>
      <c r="C51" s="36" t="s">
        <v>49</v>
      </c>
      <c r="D51" s="26">
        <f>SUM(D45:D50)</f>
        <v>39.2</v>
      </c>
      <c r="E51" s="26">
        <f>SUM(E45:E50)</f>
        <v>75.8</v>
      </c>
      <c r="F51" s="37"/>
      <c r="G51" s="26">
        <f>SUM(G45:G50)</f>
        <v>6.699999999999999</v>
      </c>
      <c r="H51" s="38"/>
      <c r="I51" s="26">
        <f aca="true" t="shared" si="14" ref="I51:P51">SUM(I45:I50)</f>
        <v>447.1</v>
      </c>
      <c r="J51" s="26">
        <f t="shared" si="14"/>
        <v>458.09999999999997</v>
      </c>
      <c r="K51" s="26">
        <f t="shared" si="14"/>
        <v>431.1</v>
      </c>
      <c r="L51" s="26">
        <f t="shared" si="14"/>
        <v>31.6</v>
      </c>
      <c r="M51" s="26">
        <f t="shared" si="14"/>
        <v>38.3</v>
      </c>
      <c r="N51" s="26">
        <f t="shared" si="14"/>
        <v>26.300000000000004</v>
      </c>
      <c r="O51" s="26">
        <f t="shared" si="14"/>
        <v>5.5</v>
      </c>
      <c r="P51" s="26">
        <f t="shared" si="14"/>
        <v>2.5</v>
      </c>
      <c r="Q51" s="38"/>
      <c r="R51" s="26">
        <f>SUM(R45:R50)</f>
        <v>28.9</v>
      </c>
      <c r="S51" s="29">
        <f>SUM(S45:S50)</f>
        <v>59.58</v>
      </c>
      <c r="T51" s="26">
        <f>SUM(T45:T50)</f>
        <v>8.899999999999999</v>
      </c>
      <c r="U51" s="26">
        <f>SUM(U45:U50)</f>
        <v>22.1</v>
      </c>
      <c r="V51" s="26">
        <f>SUM(V45:V50)</f>
        <v>46.599999999999994</v>
      </c>
      <c r="W51" s="38"/>
      <c r="X51" s="30"/>
    </row>
    <row r="52" spans="2:24" ht="13.5">
      <c r="B52" s="153"/>
      <c r="C52" s="39" t="s">
        <v>30</v>
      </c>
      <c r="D52" s="40">
        <f>AVERAGE(D45:D50)</f>
        <v>6.533333333333334</v>
      </c>
      <c r="E52" s="40">
        <f>AVERAGE(E45:E50)</f>
        <v>12.633333333333333</v>
      </c>
      <c r="F52" s="41"/>
      <c r="G52" s="40">
        <f>AVERAGE(G45:G50)</f>
        <v>1.1166666666666665</v>
      </c>
      <c r="H52" s="42"/>
      <c r="I52" s="40">
        <f aca="true" t="shared" si="15" ref="I52:N52">AVERAGE(I45:I50)</f>
        <v>74.51666666666667</v>
      </c>
      <c r="J52" s="40">
        <f t="shared" si="15"/>
        <v>76.35</v>
      </c>
      <c r="K52" s="40">
        <f t="shared" si="15"/>
        <v>71.85000000000001</v>
      </c>
      <c r="L52" s="40">
        <f t="shared" si="15"/>
        <v>5.266666666666667</v>
      </c>
      <c r="M52" s="40">
        <f t="shared" si="15"/>
        <v>6.383333333333333</v>
      </c>
      <c r="N52" s="40">
        <f t="shared" si="15"/>
        <v>4.383333333333334</v>
      </c>
      <c r="O52" s="43"/>
      <c r="P52" s="43"/>
      <c r="Q52" s="42"/>
      <c r="R52" s="43"/>
      <c r="S52" s="44">
        <f>AVERAGE(S45:S50)</f>
        <v>9.93</v>
      </c>
      <c r="T52" s="40">
        <f>AVERAGE(T45:T50)</f>
        <v>1.4833333333333332</v>
      </c>
      <c r="U52" s="40">
        <f>AVERAGE(U45:U50)</f>
        <v>3.6833333333333336</v>
      </c>
      <c r="V52" s="40">
        <f>AVERAGE(V45:V50)</f>
        <v>7.766666666666666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51.8</v>
      </c>
      <c r="E53" s="26">
        <f>SUM(E38:E42,E45:E50)</f>
        <v>107.39999999999999</v>
      </c>
      <c r="F53" s="37"/>
      <c r="G53" s="26">
        <f>SUM(G38:G42,G45:G50)</f>
        <v>3.5999999999999988</v>
      </c>
      <c r="H53" s="38"/>
      <c r="I53" s="26">
        <f aca="true" t="shared" si="16" ref="I53:P53">SUM(I38:I42,I45:I50)</f>
        <v>826.2</v>
      </c>
      <c r="J53" s="26">
        <f t="shared" si="16"/>
        <v>842.0000000000001</v>
      </c>
      <c r="K53" s="26">
        <f t="shared" si="16"/>
        <v>801.4999999999999</v>
      </c>
      <c r="L53" s="26">
        <f t="shared" si="16"/>
        <v>54.5</v>
      </c>
      <c r="M53" s="26">
        <f t="shared" si="16"/>
        <v>63.699999999999996</v>
      </c>
      <c r="N53" s="26">
        <f t="shared" si="16"/>
        <v>47.199999999999996</v>
      </c>
      <c r="O53" s="26">
        <f t="shared" si="16"/>
        <v>19.5</v>
      </c>
      <c r="P53" s="26">
        <f t="shared" si="16"/>
        <v>7</v>
      </c>
      <c r="Q53" s="38"/>
      <c r="R53" s="26">
        <f>SUM(R38:R42,R45:R50)</f>
        <v>42</v>
      </c>
      <c r="S53" s="29">
        <f>SUM(S38:S42,S45:S50)</f>
        <v>94.19000000000001</v>
      </c>
      <c r="T53" s="26">
        <f>SUM(T38:T42,T45:T50)</f>
        <v>18.500000000000004</v>
      </c>
      <c r="U53" s="26">
        <f>SUM(U38:U42,U45:U50)</f>
        <v>46.4</v>
      </c>
      <c r="V53" s="26">
        <f>SUM(V38:V42,V45:V50)</f>
        <v>102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4.709090909090909</v>
      </c>
      <c r="E54" s="40">
        <f>AVERAGE(E38:E42,E45:E50)</f>
        <v>9.763636363636364</v>
      </c>
      <c r="F54" s="41"/>
      <c r="G54" s="40">
        <f>AVERAGE(G38:G42,G45:G50)</f>
        <v>0.32727272727272716</v>
      </c>
      <c r="H54" s="42"/>
      <c r="I54" s="40">
        <f aca="true" t="shared" si="17" ref="I54:N54">AVERAGE(I38:I42,I45:I50)</f>
        <v>75.10909090909091</v>
      </c>
      <c r="J54" s="40">
        <f t="shared" si="17"/>
        <v>76.54545454545456</v>
      </c>
      <c r="K54" s="40">
        <f t="shared" si="17"/>
        <v>72.86363636363636</v>
      </c>
      <c r="L54" s="40">
        <f t="shared" si="17"/>
        <v>4.954545454545454</v>
      </c>
      <c r="M54" s="40">
        <f t="shared" si="17"/>
        <v>5.79090909090909</v>
      </c>
      <c r="N54" s="40">
        <f t="shared" si="17"/>
        <v>4.29090909090909</v>
      </c>
      <c r="O54" s="43"/>
      <c r="P54" s="43"/>
      <c r="Q54" s="42"/>
      <c r="R54" s="43"/>
      <c r="S54" s="44">
        <f>AVERAGE(S38:S42,S45:S50)</f>
        <v>8.562727272727274</v>
      </c>
      <c r="T54" s="40">
        <f>AVERAGE(T38:T42,T45:T50)</f>
        <v>1.681818181818182</v>
      </c>
      <c r="U54" s="40">
        <f>AVERAGE(U38:U42,U45:U50)</f>
        <v>4.218181818181818</v>
      </c>
      <c r="V54" s="40">
        <f>AVERAGE(V38:V42,V45:V50)</f>
        <v>9.272727272727273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169</v>
      </c>
      <c r="E55" s="26">
        <f>SUM(E6:E10,E13:E17,E22:E26,E29:E33,E38:E42,E45:E50)</f>
        <v>305.6</v>
      </c>
      <c r="F55" s="37"/>
      <c r="G55" s="26">
        <f>SUM(G6:G10,G13:G17,G22:G26,G29:G33,G38:G42,G45:G50)</f>
        <v>40.9</v>
      </c>
      <c r="H55" s="38"/>
      <c r="I55" s="26">
        <f aca="true" t="shared" si="18" ref="I55:O55">SUM(I6:I10,I13:I17,I22:I26,I29:I33,I38:I42,I45:I50)</f>
        <v>2324.1</v>
      </c>
      <c r="J55" s="26">
        <f t="shared" si="18"/>
        <v>2364</v>
      </c>
      <c r="K55" s="26">
        <f t="shared" si="18"/>
        <v>2261.9999999999995</v>
      </c>
      <c r="L55" s="26">
        <f t="shared" si="18"/>
        <v>168.7</v>
      </c>
      <c r="M55" s="26">
        <f t="shared" si="18"/>
        <v>191.20000000000002</v>
      </c>
      <c r="N55" s="26">
        <f t="shared" si="18"/>
        <v>147.60000000000005</v>
      </c>
      <c r="O55" s="26">
        <f t="shared" si="18"/>
        <v>67</v>
      </c>
      <c r="P55" s="26"/>
      <c r="Q55" s="38"/>
      <c r="R55" s="26">
        <f>SUM(R6:R10,R13:R17,R22:R26,R29:R33,R38:R42,R45:R50)</f>
        <v>112.00000000000001</v>
      </c>
      <c r="S55" s="29">
        <f>SUM(S6:S10,S13:S17,S22:S26,S29:S33,S38:S42,S45:S50)</f>
        <v>241.73</v>
      </c>
      <c r="T55" s="26">
        <f>SUM(T6:T10,T13:T17,T22:T26,T29:T33,T38:T42,T45:T50)</f>
        <v>55.99999999999998</v>
      </c>
      <c r="U55" s="26">
        <f>SUM(U6:U10,U13:U17,U22:U26,U29:U33,U38:U42,U45:U50)</f>
        <v>133.4</v>
      </c>
      <c r="V55" s="26">
        <f>SUM(V6:V10,V13:V17,V22:V26,V29:V33,V38:V42,V45:V50)</f>
        <v>289.6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5.451612903225806</v>
      </c>
      <c r="E56" s="40">
        <f>AVERAGE(E6:E10,E13:E17,E22:E26,E29:E33,E38:E42,E45:E50)</f>
        <v>9.858064516129033</v>
      </c>
      <c r="F56" s="41"/>
      <c r="G56" s="40">
        <f>AVERAGE(G6:G10,G13:G17,G22:G26,G29:G33,G38:G42,G45:G50)</f>
        <v>1.3193548387096774</v>
      </c>
      <c r="H56" s="42"/>
      <c r="I56" s="40">
        <f aca="true" t="shared" si="19" ref="I56:N56">AVERAGE(I6:I10,I13:I17,I22:I26,I29:I33,I38:I42,I45:I50)</f>
        <v>74.97096774193548</v>
      </c>
      <c r="J56" s="40">
        <f t="shared" si="19"/>
        <v>76.25806451612904</v>
      </c>
      <c r="K56" s="40">
        <f t="shared" si="19"/>
        <v>72.96774193548386</v>
      </c>
      <c r="L56" s="40">
        <f t="shared" si="19"/>
        <v>5.441935483870967</v>
      </c>
      <c r="M56" s="40">
        <f t="shared" si="19"/>
        <v>6.167741935483871</v>
      </c>
      <c r="N56" s="40">
        <f t="shared" si="19"/>
        <v>4.761290322580646</v>
      </c>
      <c r="O56" s="43"/>
      <c r="P56" s="43"/>
      <c r="Q56" s="42"/>
      <c r="R56" s="43"/>
      <c r="S56" s="44">
        <f>AVERAGE(S6:S10,S13:S17,S22:S26,S29:S33,S38:S42,S45:S50)</f>
        <v>7.797741935483871</v>
      </c>
      <c r="T56" s="40">
        <f>AVERAGE(T6:T10,T13:T17,T22:T26,T29:T33,T38:T42,T45:T50)</f>
        <v>1.806451612903225</v>
      </c>
      <c r="U56" s="40">
        <f>AVERAGE(U6:U10,U13:U17,U22:U26,U29:U33,U38:U42,U45:U50)</f>
        <v>4.303225806451613</v>
      </c>
      <c r="V56" s="40">
        <f>AVERAGE(V6:V10,V13:V17,V22:V26,V29:V33,V38:V42,V45:V50)</f>
        <v>9.341935483870968</v>
      </c>
      <c r="W56" s="42"/>
      <c r="X56" s="45"/>
    </row>
  </sheetData>
  <sheetProtection/>
  <mergeCells count="16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B34:B35"/>
    <mergeCell ref="E4:F4"/>
    <mergeCell ref="G4:H4"/>
    <mergeCell ref="I4:K4"/>
    <mergeCell ref="L4:N4"/>
    <mergeCell ref="O4:Q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937007874015748" bottom="0.35433070866141736" header="0.5118110236220472" footer="0.5118110236220472"/>
  <pageSetup horizontalDpi="600" verticalDpi="600" orientation="landscape" paperSize="9" scale="77" r:id="rId1"/>
  <ignoredErrors>
    <ignoredError sqref="B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pane xSplit="3" ySplit="5" topLeftCell="L3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41" sqref="Q4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95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19.2</v>
      </c>
      <c r="E6" s="26">
        <v>24.6</v>
      </c>
      <c r="F6" s="27">
        <v>0.6236111111111111</v>
      </c>
      <c r="G6" s="26">
        <v>11.3</v>
      </c>
      <c r="H6" s="28">
        <v>0.1951388888888889</v>
      </c>
      <c r="I6" s="26">
        <v>70.4</v>
      </c>
      <c r="J6" s="26">
        <v>73</v>
      </c>
      <c r="K6" s="26">
        <v>68.4</v>
      </c>
      <c r="L6" s="26">
        <v>21.4</v>
      </c>
      <c r="M6" s="26">
        <v>23.1</v>
      </c>
      <c r="N6" s="26">
        <v>19.2</v>
      </c>
      <c r="O6" s="26">
        <v>0</v>
      </c>
      <c r="P6" s="26"/>
      <c r="Q6" s="28"/>
      <c r="R6" s="26">
        <v>5.6</v>
      </c>
      <c r="S6" s="29">
        <v>15.12</v>
      </c>
      <c r="T6" s="26">
        <v>1.1</v>
      </c>
      <c r="U6" s="26">
        <v>2.8</v>
      </c>
      <c r="V6" s="26">
        <v>5.3</v>
      </c>
      <c r="W6" s="28">
        <v>0.9972222222222222</v>
      </c>
      <c r="X6" s="30" t="s">
        <v>361</v>
      </c>
    </row>
    <row r="7" spans="2:24" ht="13.5">
      <c r="B7" s="31"/>
      <c r="C7" s="32">
        <v>2</v>
      </c>
      <c r="D7" s="33">
        <v>22.4</v>
      </c>
      <c r="E7" s="33">
        <v>24.5</v>
      </c>
      <c r="F7" s="27">
        <v>0.18125</v>
      </c>
      <c r="G7" s="33">
        <v>20.2</v>
      </c>
      <c r="H7" s="28">
        <v>0.3652777777777778</v>
      </c>
      <c r="I7" s="33">
        <v>69.6</v>
      </c>
      <c r="J7" s="33">
        <v>70.1</v>
      </c>
      <c r="K7" s="33">
        <v>69.2</v>
      </c>
      <c r="L7" s="33">
        <v>22.2</v>
      </c>
      <c r="M7" s="33">
        <v>22.8</v>
      </c>
      <c r="N7" s="33">
        <v>21.5</v>
      </c>
      <c r="O7" s="33">
        <v>18</v>
      </c>
      <c r="P7" s="33"/>
      <c r="Q7" s="28"/>
      <c r="R7" s="33">
        <v>0</v>
      </c>
      <c r="S7" s="34">
        <v>3.61</v>
      </c>
      <c r="T7" s="33">
        <v>1.3</v>
      </c>
      <c r="U7" s="33">
        <v>3.6</v>
      </c>
      <c r="V7" s="33">
        <v>8.4</v>
      </c>
      <c r="W7" s="28">
        <v>0.6791666666666667</v>
      </c>
      <c r="X7" s="35" t="s">
        <v>362</v>
      </c>
    </row>
    <row r="8" spans="2:24" ht="13.5">
      <c r="B8" s="31"/>
      <c r="C8" s="32">
        <v>3</v>
      </c>
      <c r="D8" s="33">
        <v>22</v>
      </c>
      <c r="E8" s="33">
        <v>25.4</v>
      </c>
      <c r="F8" s="27">
        <v>0.5319444444444444</v>
      </c>
      <c r="G8" s="33">
        <v>18.3</v>
      </c>
      <c r="H8" s="133" t="s">
        <v>129</v>
      </c>
      <c r="I8" s="33">
        <v>69.6</v>
      </c>
      <c r="J8" s="33">
        <v>70.8</v>
      </c>
      <c r="K8" s="33">
        <v>68.6</v>
      </c>
      <c r="L8" s="33">
        <v>22.9</v>
      </c>
      <c r="M8" s="33">
        <v>23.9</v>
      </c>
      <c r="N8" s="33">
        <v>21.8</v>
      </c>
      <c r="O8" s="33">
        <v>0.5</v>
      </c>
      <c r="P8" s="33">
        <v>0.5</v>
      </c>
      <c r="Q8" s="28">
        <v>0.08333333333333333</v>
      </c>
      <c r="R8" s="33">
        <v>1.1</v>
      </c>
      <c r="S8" s="34">
        <v>5.26</v>
      </c>
      <c r="T8" s="33">
        <v>1</v>
      </c>
      <c r="U8" s="33">
        <v>2.1</v>
      </c>
      <c r="V8" s="33">
        <v>6.4</v>
      </c>
      <c r="W8" s="28">
        <v>0.6722222222222222</v>
      </c>
      <c r="X8" s="35" t="s">
        <v>363</v>
      </c>
    </row>
    <row r="9" spans="2:24" ht="13.5">
      <c r="B9" s="31"/>
      <c r="C9" s="32">
        <v>4</v>
      </c>
      <c r="D9" s="33">
        <v>18</v>
      </c>
      <c r="E9" s="33">
        <v>22.1</v>
      </c>
      <c r="F9" s="27">
        <v>0.6284722222222222</v>
      </c>
      <c r="G9" s="33">
        <v>13.5</v>
      </c>
      <c r="H9" s="133" t="s">
        <v>129</v>
      </c>
      <c r="I9" s="33">
        <v>70.8</v>
      </c>
      <c r="J9" s="33">
        <v>72.2</v>
      </c>
      <c r="K9" s="33">
        <v>69.2</v>
      </c>
      <c r="L9" s="33">
        <v>21.1</v>
      </c>
      <c r="M9" s="33">
        <v>22.5</v>
      </c>
      <c r="N9" s="33">
        <v>20</v>
      </c>
      <c r="O9" s="33">
        <v>0</v>
      </c>
      <c r="P9" s="33"/>
      <c r="Q9" s="28"/>
      <c r="R9" s="33">
        <v>5.6</v>
      </c>
      <c r="S9" s="34">
        <v>14.18</v>
      </c>
      <c r="T9" s="33">
        <v>1.7</v>
      </c>
      <c r="U9" s="33">
        <v>3.3</v>
      </c>
      <c r="V9" s="33">
        <v>9.6</v>
      </c>
      <c r="W9" s="28">
        <v>0.4534722222222222</v>
      </c>
      <c r="X9" s="35" t="s">
        <v>364</v>
      </c>
    </row>
    <row r="10" spans="2:24" ht="13.5">
      <c r="B10" s="31"/>
      <c r="C10" s="32">
        <v>5</v>
      </c>
      <c r="D10" s="33">
        <v>18.1</v>
      </c>
      <c r="E10" s="33">
        <v>23.5</v>
      </c>
      <c r="F10" s="27">
        <v>0.576388888888889</v>
      </c>
      <c r="G10" s="33">
        <v>13.5</v>
      </c>
      <c r="H10" s="28">
        <v>0.009027777777777779</v>
      </c>
      <c r="I10" s="33">
        <v>70.6</v>
      </c>
      <c r="J10" s="33">
        <v>72.2</v>
      </c>
      <c r="K10" s="33">
        <v>68.6</v>
      </c>
      <c r="L10" s="33">
        <v>20.6</v>
      </c>
      <c r="M10" s="33">
        <v>22.2</v>
      </c>
      <c r="N10" s="33">
        <v>19.3</v>
      </c>
      <c r="O10" s="33">
        <v>0</v>
      </c>
      <c r="P10" s="33"/>
      <c r="Q10" s="28"/>
      <c r="R10" s="33">
        <v>2.6</v>
      </c>
      <c r="S10" s="34">
        <v>10.4</v>
      </c>
      <c r="T10" s="33">
        <v>0.8</v>
      </c>
      <c r="U10" s="33">
        <v>2.1</v>
      </c>
      <c r="V10" s="33">
        <v>4.1</v>
      </c>
      <c r="W10" s="28">
        <v>0.4076388888888889</v>
      </c>
      <c r="X10" s="35" t="s">
        <v>365</v>
      </c>
    </row>
    <row r="11" spans="2:24" ht="13.5">
      <c r="B11" s="152" t="s">
        <v>48</v>
      </c>
      <c r="C11" s="36" t="s">
        <v>49</v>
      </c>
      <c r="D11" s="26">
        <f>SUM(D6:D10)</f>
        <v>99.69999999999999</v>
      </c>
      <c r="E11" s="26">
        <f>SUM(E6:E10)</f>
        <v>120.1</v>
      </c>
      <c r="F11" s="37"/>
      <c r="G11" s="26">
        <f>SUM(G6:G10)</f>
        <v>76.8</v>
      </c>
      <c r="H11" s="38"/>
      <c r="I11" s="26">
        <f aca="true" t="shared" si="0" ref="I11:P11">SUM(I6:I10)</f>
        <v>351</v>
      </c>
      <c r="J11" s="26">
        <f t="shared" si="0"/>
        <v>358.29999999999995</v>
      </c>
      <c r="K11" s="26">
        <f t="shared" si="0"/>
        <v>344</v>
      </c>
      <c r="L11" s="26">
        <f t="shared" si="0"/>
        <v>108.19999999999999</v>
      </c>
      <c r="M11" s="26">
        <f t="shared" si="0"/>
        <v>114.50000000000001</v>
      </c>
      <c r="N11" s="26">
        <f t="shared" si="0"/>
        <v>101.8</v>
      </c>
      <c r="O11" s="26">
        <f t="shared" si="0"/>
        <v>18.5</v>
      </c>
      <c r="P11" s="26">
        <f t="shared" si="0"/>
        <v>0.5</v>
      </c>
      <c r="Q11" s="38"/>
      <c r="R11" s="26">
        <f>SUM(R6:R10)</f>
        <v>14.899999999999999</v>
      </c>
      <c r="S11" s="29">
        <f>SUM(S6:S10)</f>
        <v>48.57</v>
      </c>
      <c r="T11" s="26">
        <f>SUM(T6:T10)</f>
        <v>5.9</v>
      </c>
      <c r="U11" s="26">
        <f>SUM(U6:U10)</f>
        <v>13.9</v>
      </c>
      <c r="V11" s="26">
        <f>SUM(V6:V10)</f>
        <v>33.800000000000004</v>
      </c>
      <c r="W11" s="38"/>
      <c r="X11" s="30"/>
    </row>
    <row r="12" spans="2:24" ht="13.5">
      <c r="B12" s="153"/>
      <c r="C12" s="39" t="s">
        <v>30</v>
      </c>
      <c r="D12" s="40">
        <f>AVERAGE(D6:D10)</f>
        <v>19.939999999999998</v>
      </c>
      <c r="E12" s="40">
        <f>AVERAGE(E6:E10)</f>
        <v>24.02</v>
      </c>
      <c r="F12" s="41"/>
      <c r="G12" s="40">
        <f>AVERAGE(G6:G10)</f>
        <v>15.36</v>
      </c>
      <c r="H12" s="42"/>
      <c r="I12" s="40">
        <f aca="true" t="shared" si="1" ref="I12:N12">AVERAGE(I6:I10)</f>
        <v>70.2</v>
      </c>
      <c r="J12" s="40">
        <f t="shared" si="1"/>
        <v>71.66</v>
      </c>
      <c r="K12" s="40">
        <f t="shared" si="1"/>
        <v>68.8</v>
      </c>
      <c r="L12" s="40">
        <f t="shared" si="1"/>
        <v>21.639999999999997</v>
      </c>
      <c r="M12" s="40">
        <f t="shared" si="1"/>
        <v>22.900000000000002</v>
      </c>
      <c r="N12" s="40">
        <f t="shared" si="1"/>
        <v>20.36</v>
      </c>
      <c r="O12" s="43"/>
      <c r="P12" s="43"/>
      <c r="Q12" s="42"/>
      <c r="R12" s="43"/>
      <c r="S12" s="44">
        <f>AVERAGE(S6:S10)</f>
        <v>9.714</v>
      </c>
      <c r="T12" s="40">
        <f>AVERAGE(T6:T10)</f>
        <v>1.1800000000000002</v>
      </c>
      <c r="U12" s="40">
        <f>AVERAGE(U6:U10)</f>
        <v>2.7800000000000002</v>
      </c>
      <c r="V12" s="40">
        <f>AVERAGE(V6:V10)</f>
        <v>6.760000000000001</v>
      </c>
      <c r="W12" s="42"/>
      <c r="X12" s="45"/>
    </row>
    <row r="13" spans="2:24" ht="13.5">
      <c r="B13" s="31"/>
      <c r="C13" s="32">
        <v>6</v>
      </c>
      <c r="D13" s="26">
        <v>18.2</v>
      </c>
      <c r="E13" s="26">
        <v>21.3</v>
      </c>
      <c r="F13" s="27">
        <v>0.5375</v>
      </c>
      <c r="G13" s="26">
        <v>16.5</v>
      </c>
      <c r="H13" s="28">
        <v>0.1673611111111111</v>
      </c>
      <c r="I13" s="26">
        <v>70.6</v>
      </c>
      <c r="J13" s="26">
        <v>71.2</v>
      </c>
      <c r="K13" s="26">
        <v>69.4</v>
      </c>
      <c r="L13" s="26">
        <v>21</v>
      </c>
      <c r="M13" s="26">
        <v>22</v>
      </c>
      <c r="N13" s="26">
        <v>20.3</v>
      </c>
      <c r="O13" s="26">
        <v>19.5</v>
      </c>
      <c r="P13" s="26">
        <v>7</v>
      </c>
      <c r="Q13" s="28">
        <v>0.875</v>
      </c>
      <c r="R13" s="26">
        <v>0</v>
      </c>
      <c r="S13" s="29">
        <v>4.6</v>
      </c>
      <c r="T13" s="26">
        <v>0.7</v>
      </c>
      <c r="U13" s="26">
        <v>2</v>
      </c>
      <c r="V13" s="26">
        <v>3.3</v>
      </c>
      <c r="W13" s="28">
        <v>0.7930555555555556</v>
      </c>
      <c r="X13" s="30" t="s">
        <v>366</v>
      </c>
    </row>
    <row r="14" spans="2:24" ht="13.5">
      <c r="B14" s="31"/>
      <c r="C14" s="32">
        <v>7</v>
      </c>
      <c r="D14" s="33">
        <v>20.6</v>
      </c>
      <c r="E14" s="33">
        <v>26.4</v>
      </c>
      <c r="F14" s="27">
        <v>0.6034722222222222</v>
      </c>
      <c r="G14" s="33">
        <v>17.2</v>
      </c>
      <c r="H14" s="28">
        <v>0.09375</v>
      </c>
      <c r="I14" s="33">
        <v>69.8</v>
      </c>
      <c r="J14" s="33">
        <v>70.9</v>
      </c>
      <c r="K14" s="33">
        <v>67.9</v>
      </c>
      <c r="L14" s="33">
        <v>22.1</v>
      </c>
      <c r="M14" s="33">
        <v>24.2</v>
      </c>
      <c r="N14" s="33">
        <v>20.3</v>
      </c>
      <c r="O14" s="33">
        <v>1</v>
      </c>
      <c r="P14" s="33">
        <v>0.5</v>
      </c>
      <c r="Q14" s="109" t="s">
        <v>367</v>
      </c>
      <c r="R14" s="33">
        <v>5.2</v>
      </c>
      <c r="S14" s="34">
        <v>12.77</v>
      </c>
      <c r="T14" s="33">
        <v>0.7</v>
      </c>
      <c r="U14" s="33">
        <v>2.2</v>
      </c>
      <c r="V14" s="33">
        <v>4.5</v>
      </c>
      <c r="W14" s="28">
        <v>0.625</v>
      </c>
      <c r="X14" s="35" t="s">
        <v>368</v>
      </c>
    </row>
    <row r="15" spans="2:24" ht="13.5">
      <c r="B15" s="31"/>
      <c r="C15" s="32">
        <v>8</v>
      </c>
      <c r="D15" s="33">
        <v>21.6</v>
      </c>
      <c r="E15" s="33">
        <v>26.6</v>
      </c>
      <c r="F15" s="27">
        <v>0.5472222222222222</v>
      </c>
      <c r="G15" s="33">
        <v>17.8</v>
      </c>
      <c r="H15" s="28">
        <v>0.22291666666666665</v>
      </c>
      <c r="I15" s="33">
        <v>69.6</v>
      </c>
      <c r="J15" s="33">
        <v>70.8</v>
      </c>
      <c r="K15" s="33">
        <v>68.1</v>
      </c>
      <c r="L15" s="33">
        <v>22.9</v>
      </c>
      <c r="M15" s="33">
        <v>25.1</v>
      </c>
      <c r="N15" s="33">
        <v>21.1</v>
      </c>
      <c r="O15" s="33">
        <v>0</v>
      </c>
      <c r="P15" s="33"/>
      <c r="Q15" s="28"/>
      <c r="R15" s="33">
        <v>7.5</v>
      </c>
      <c r="S15" s="34">
        <v>16.53</v>
      </c>
      <c r="T15" s="33">
        <v>0.9</v>
      </c>
      <c r="U15" s="33">
        <v>2.3</v>
      </c>
      <c r="V15" s="33">
        <v>5</v>
      </c>
      <c r="W15" s="28">
        <v>0.6180555555555556</v>
      </c>
      <c r="X15" s="35" t="s">
        <v>369</v>
      </c>
    </row>
    <row r="16" spans="2:24" ht="13.5">
      <c r="B16" s="31"/>
      <c r="C16" s="32">
        <v>9</v>
      </c>
      <c r="D16" s="33">
        <v>22.3</v>
      </c>
      <c r="E16" s="33">
        <v>27.4</v>
      </c>
      <c r="F16" s="27">
        <v>0.5006944444444444</v>
      </c>
      <c r="G16" s="33">
        <v>18.7</v>
      </c>
      <c r="H16" s="28">
        <v>0.22569444444444445</v>
      </c>
      <c r="I16" s="33">
        <v>69.4</v>
      </c>
      <c r="J16" s="33">
        <v>70.6</v>
      </c>
      <c r="K16" s="33">
        <v>67.8</v>
      </c>
      <c r="L16" s="33">
        <v>23.5</v>
      </c>
      <c r="M16" s="33">
        <v>25.7</v>
      </c>
      <c r="N16" s="33">
        <v>21.8</v>
      </c>
      <c r="O16" s="33">
        <v>0</v>
      </c>
      <c r="P16" s="33"/>
      <c r="Q16" s="28"/>
      <c r="R16" s="33">
        <v>9.3</v>
      </c>
      <c r="S16" s="34">
        <v>18.21</v>
      </c>
      <c r="T16" s="33">
        <v>1.1</v>
      </c>
      <c r="U16" s="33">
        <v>2.4</v>
      </c>
      <c r="V16" s="33">
        <v>5</v>
      </c>
      <c r="W16" s="28">
        <v>0.5770833333333333</v>
      </c>
      <c r="X16" s="35" t="s">
        <v>370</v>
      </c>
    </row>
    <row r="17" spans="2:24" ht="13.5">
      <c r="B17" s="31"/>
      <c r="C17" s="32">
        <v>10</v>
      </c>
      <c r="D17" s="33">
        <v>22.3</v>
      </c>
      <c r="E17" s="33">
        <v>28.2</v>
      </c>
      <c r="F17" s="27">
        <v>0.5909722222222222</v>
      </c>
      <c r="G17" s="33">
        <v>18.4</v>
      </c>
      <c r="H17" s="28">
        <v>0.25833333333333336</v>
      </c>
      <c r="I17" s="33">
        <v>69.5</v>
      </c>
      <c r="J17" s="33">
        <v>70.7</v>
      </c>
      <c r="K17" s="33">
        <v>67.7</v>
      </c>
      <c r="L17" s="33">
        <v>23.6</v>
      </c>
      <c r="M17" s="33">
        <v>25.8</v>
      </c>
      <c r="N17" s="33">
        <v>21.9</v>
      </c>
      <c r="O17" s="33">
        <v>0</v>
      </c>
      <c r="P17" s="33"/>
      <c r="Q17" s="28"/>
      <c r="R17" s="33">
        <v>9.8</v>
      </c>
      <c r="S17" s="34">
        <v>17.91</v>
      </c>
      <c r="T17" s="33">
        <v>1.4</v>
      </c>
      <c r="U17" s="33">
        <v>3</v>
      </c>
      <c r="V17" s="33">
        <v>6.1</v>
      </c>
      <c r="W17" s="28">
        <v>0.49444444444444446</v>
      </c>
      <c r="X17" s="35" t="s">
        <v>370</v>
      </c>
    </row>
    <row r="18" spans="2:24" ht="13.5">
      <c r="B18" s="152" t="s">
        <v>50</v>
      </c>
      <c r="C18" s="36" t="s">
        <v>49</v>
      </c>
      <c r="D18" s="26">
        <f>SUM(D13:D17)</f>
        <v>105</v>
      </c>
      <c r="E18" s="26">
        <f>SUM(E13:E17)</f>
        <v>129.9</v>
      </c>
      <c r="F18" s="37"/>
      <c r="G18" s="26">
        <f>SUM(G13:G17)</f>
        <v>88.6</v>
      </c>
      <c r="H18" s="38"/>
      <c r="I18" s="26">
        <f aca="true" t="shared" si="2" ref="I18:P18">SUM(I13:I17)</f>
        <v>348.9</v>
      </c>
      <c r="J18" s="26">
        <f t="shared" si="2"/>
        <v>354.2</v>
      </c>
      <c r="K18" s="26">
        <f t="shared" si="2"/>
        <v>340.9</v>
      </c>
      <c r="L18" s="26">
        <f t="shared" si="2"/>
        <v>113.1</v>
      </c>
      <c r="M18" s="26">
        <f t="shared" si="2"/>
        <v>122.80000000000001</v>
      </c>
      <c r="N18" s="26">
        <f t="shared" si="2"/>
        <v>105.4</v>
      </c>
      <c r="O18" s="26">
        <f t="shared" si="2"/>
        <v>20.5</v>
      </c>
      <c r="P18" s="26">
        <f t="shared" si="2"/>
        <v>7.5</v>
      </c>
      <c r="Q18" s="38"/>
      <c r="R18" s="26">
        <f>SUM(R13:R17)</f>
        <v>31.8</v>
      </c>
      <c r="S18" s="29">
        <f>SUM(S13:S17)</f>
        <v>70.02</v>
      </c>
      <c r="T18" s="26">
        <f>SUM(T13:T17)</f>
        <v>4.8</v>
      </c>
      <c r="U18" s="26">
        <f>SUM(U13:U17)</f>
        <v>11.9</v>
      </c>
      <c r="V18" s="26">
        <f>SUM(V13:V17)</f>
        <v>23.9</v>
      </c>
      <c r="W18" s="38"/>
      <c r="X18" s="30"/>
    </row>
    <row r="19" spans="2:24" ht="13.5">
      <c r="B19" s="153"/>
      <c r="C19" s="39" t="s">
        <v>30</v>
      </c>
      <c r="D19" s="40">
        <f>AVERAGE(D13:D17)</f>
        <v>21</v>
      </c>
      <c r="E19" s="40">
        <f>AVERAGE(E13:E17)</f>
        <v>25.98</v>
      </c>
      <c r="F19" s="41"/>
      <c r="G19" s="40">
        <f>AVERAGE(G13:G17)</f>
        <v>17.72</v>
      </c>
      <c r="H19" s="42"/>
      <c r="I19" s="40">
        <f aca="true" t="shared" si="3" ref="I19:N19">AVERAGE(I13:I17)</f>
        <v>69.78</v>
      </c>
      <c r="J19" s="40">
        <f t="shared" si="3"/>
        <v>70.84</v>
      </c>
      <c r="K19" s="40">
        <f t="shared" si="3"/>
        <v>68.17999999999999</v>
      </c>
      <c r="L19" s="40">
        <f t="shared" si="3"/>
        <v>22.619999999999997</v>
      </c>
      <c r="M19" s="40">
        <f t="shared" si="3"/>
        <v>24.560000000000002</v>
      </c>
      <c r="N19" s="40">
        <f t="shared" si="3"/>
        <v>21.080000000000002</v>
      </c>
      <c r="O19" s="43"/>
      <c r="P19" s="43"/>
      <c r="Q19" s="42"/>
      <c r="R19" s="43"/>
      <c r="S19" s="44">
        <f>AVERAGE(S13:S17)</f>
        <v>14.004</v>
      </c>
      <c r="T19" s="40">
        <f>AVERAGE(T13:T17)</f>
        <v>0.96</v>
      </c>
      <c r="U19" s="40">
        <f>AVERAGE(U13:U17)</f>
        <v>2.38</v>
      </c>
      <c r="V19" s="40">
        <f>AVERAGE(V13:V17)</f>
        <v>4.779999999999999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204.70000000000002</v>
      </c>
      <c r="E20" s="26">
        <f>SUM(E6:E10,E13:E17)</f>
        <v>250</v>
      </c>
      <c r="F20" s="37"/>
      <c r="G20" s="26">
        <f>SUM(G6:G10,G13:G17)</f>
        <v>165.4</v>
      </c>
      <c r="H20" s="38"/>
      <c r="I20" s="26">
        <f aca="true" t="shared" si="4" ref="I20:P20">SUM(I6:I10,I13:I17)</f>
        <v>699.9</v>
      </c>
      <c r="J20" s="26">
        <f t="shared" si="4"/>
        <v>712.5</v>
      </c>
      <c r="K20" s="26">
        <f t="shared" si="4"/>
        <v>684.9</v>
      </c>
      <c r="L20" s="26">
        <f t="shared" si="4"/>
        <v>221.29999999999998</v>
      </c>
      <c r="M20" s="26">
        <f t="shared" si="4"/>
        <v>237.29999999999998</v>
      </c>
      <c r="N20" s="26">
        <f t="shared" si="4"/>
        <v>207.20000000000002</v>
      </c>
      <c r="O20" s="26">
        <f t="shared" si="4"/>
        <v>39</v>
      </c>
      <c r="P20" s="26">
        <f t="shared" si="4"/>
        <v>8</v>
      </c>
      <c r="Q20" s="38"/>
      <c r="R20" s="26">
        <f>SUM(R6:R10,R13:R17)</f>
        <v>46.7</v>
      </c>
      <c r="S20" s="29">
        <f>SUM(S6:S10,S13:S17)</f>
        <v>118.59</v>
      </c>
      <c r="T20" s="26">
        <f>SUM(T6:T10,T13:T17)</f>
        <v>10.700000000000001</v>
      </c>
      <c r="U20" s="26">
        <f>SUM(U6:U10,U13:U17)</f>
        <v>25.8</v>
      </c>
      <c r="V20" s="26">
        <f>SUM(V6:V10,V13:V17)</f>
        <v>57.7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20.470000000000002</v>
      </c>
      <c r="E21" s="40">
        <f>AVERAGE(E6:E10,E13:E17)</f>
        <v>25</v>
      </c>
      <c r="F21" s="41"/>
      <c r="G21" s="40">
        <f>AVERAGE(G6:G10,G13:G17)</f>
        <v>16.54</v>
      </c>
      <c r="H21" s="42"/>
      <c r="I21" s="40">
        <f aca="true" t="shared" si="5" ref="I21:N21">AVERAGE(I6:I10,I13:I17)</f>
        <v>69.99</v>
      </c>
      <c r="J21" s="40">
        <f t="shared" si="5"/>
        <v>71.25</v>
      </c>
      <c r="K21" s="40">
        <f t="shared" si="5"/>
        <v>68.49</v>
      </c>
      <c r="L21" s="40">
        <f t="shared" si="5"/>
        <v>22.13</v>
      </c>
      <c r="M21" s="40">
        <f t="shared" si="5"/>
        <v>23.729999999999997</v>
      </c>
      <c r="N21" s="40">
        <f t="shared" si="5"/>
        <v>20.720000000000002</v>
      </c>
      <c r="O21" s="43"/>
      <c r="P21" s="43"/>
      <c r="Q21" s="42"/>
      <c r="R21" s="43"/>
      <c r="S21" s="44">
        <f>AVERAGE(S6:S10,S13:S17)</f>
        <v>11.859</v>
      </c>
      <c r="T21" s="40">
        <f>AVERAGE(T6:T10,T13:T17)</f>
        <v>1.07</v>
      </c>
      <c r="U21" s="40">
        <f>AVERAGE(U6:U10,U13:U17)</f>
        <v>2.58</v>
      </c>
      <c r="V21" s="40">
        <f>AVERAGE(V6:V10,V13:V17)</f>
        <v>5.7700000000000005</v>
      </c>
      <c r="W21" s="42"/>
      <c r="X21" s="45"/>
    </row>
    <row r="22" spans="2:24" ht="13.5">
      <c r="B22" s="31"/>
      <c r="C22" s="32">
        <v>11</v>
      </c>
      <c r="D22" s="26">
        <v>22.4</v>
      </c>
      <c r="E22" s="26">
        <v>29.1</v>
      </c>
      <c r="F22" s="27">
        <v>0.6104166666666667</v>
      </c>
      <c r="G22" s="26">
        <v>17.5</v>
      </c>
      <c r="H22" s="28">
        <v>0.19722222222222222</v>
      </c>
      <c r="I22" s="26">
        <v>69.4</v>
      </c>
      <c r="J22" s="26">
        <v>70.9</v>
      </c>
      <c r="K22" s="26">
        <v>67.5</v>
      </c>
      <c r="L22" s="26">
        <v>23.6</v>
      </c>
      <c r="M22" s="26">
        <v>25.8</v>
      </c>
      <c r="N22" s="26">
        <v>21.7</v>
      </c>
      <c r="O22" s="26">
        <v>0</v>
      </c>
      <c r="P22" s="26"/>
      <c r="Q22" s="28"/>
      <c r="R22" s="26">
        <v>9.6</v>
      </c>
      <c r="S22" s="29">
        <v>17.65</v>
      </c>
      <c r="T22" s="26">
        <v>1</v>
      </c>
      <c r="U22" s="26">
        <v>2.4</v>
      </c>
      <c r="V22" s="26">
        <v>4.4</v>
      </c>
      <c r="W22" s="28">
        <v>0.4826388888888889</v>
      </c>
      <c r="X22" s="30" t="s">
        <v>371</v>
      </c>
    </row>
    <row r="23" spans="2:24" ht="13.5">
      <c r="B23" s="31"/>
      <c r="C23" s="32">
        <v>12</v>
      </c>
      <c r="D23" s="33">
        <v>22.2</v>
      </c>
      <c r="E23" s="33">
        <v>27.3</v>
      </c>
      <c r="F23" s="27">
        <v>0.5187499999999999</v>
      </c>
      <c r="G23" s="33">
        <v>19.1</v>
      </c>
      <c r="H23" s="28">
        <v>0.2736111111111111</v>
      </c>
      <c r="I23" s="33">
        <v>69.5</v>
      </c>
      <c r="J23" s="33">
        <v>71</v>
      </c>
      <c r="K23" s="33">
        <v>68</v>
      </c>
      <c r="L23" s="33">
        <v>23.7</v>
      </c>
      <c r="M23" s="33">
        <v>25.3</v>
      </c>
      <c r="N23" s="33">
        <v>22.3</v>
      </c>
      <c r="O23" s="33">
        <v>0</v>
      </c>
      <c r="P23" s="33"/>
      <c r="Q23" s="28"/>
      <c r="R23" s="33">
        <v>5.1</v>
      </c>
      <c r="S23" s="34">
        <v>12.34</v>
      </c>
      <c r="T23" s="33">
        <v>1</v>
      </c>
      <c r="U23" s="33">
        <v>2.7</v>
      </c>
      <c r="V23" s="33">
        <v>4.6</v>
      </c>
      <c r="W23" s="28">
        <v>0.5750000000000001</v>
      </c>
      <c r="X23" s="35" t="s">
        <v>372</v>
      </c>
    </row>
    <row r="24" spans="2:24" ht="13.5">
      <c r="B24" s="31"/>
      <c r="C24" s="32">
        <v>13</v>
      </c>
      <c r="D24" s="33">
        <v>20.3</v>
      </c>
      <c r="E24" s="33">
        <v>23.2</v>
      </c>
      <c r="F24" s="27">
        <v>0.5305555555555556</v>
      </c>
      <c r="G24" s="33">
        <v>18.7</v>
      </c>
      <c r="H24" s="28">
        <v>0.8173611111111111</v>
      </c>
      <c r="I24" s="33">
        <v>69.9</v>
      </c>
      <c r="J24" s="33">
        <v>70.5</v>
      </c>
      <c r="K24" s="33">
        <v>68.9</v>
      </c>
      <c r="L24" s="33">
        <v>23.2</v>
      </c>
      <c r="M24" s="33">
        <v>24</v>
      </c>
      <c r="N24" s="33">
        <v>22.5</v>
      </c>
      <c r="O24" s="33">
        <v>0</v>
      </c>
      <c r="P24" s="33"/>
      <c r="Q24" s="28"/>
      <c r="R24" s="33">
        <v>0.5</v>
      </c>
      <c r="S24" s="34">
        <v>7.25</v>
      </c>
      <c r="T24" s="33">
        <v>0.7</v>
      </c>
      <c r="U24" s="33">
        <v>2</v>
      </c>
      <c r="V24" s="33">
        <v>4</v>
      </c>
      <c r="W24" s="28">
        <v>0.7611111111111111</v>
      </c>
      <c r="X24" s="35" t="s">
        <v>373</v>
      </c>
    </row>
    <row r="25" spans="2:24" ht="13.5">
      <c r="B25" s="31"/>
      <c r="C25" s="32">
        <v>14</v>
      </c>
      <c r="D25" s="33">
        <v>18.8</v>
      </c>
      <c r="E25" s="33">
        <v>21.2</v>
      </c>
      <c r="F25" s="27">
        <v>0.5694444444444444</v>
      </c>
      <c r="G25" s="33">
        <v>17.2</v>
      </c>
      <c r="H25" s="28">
        <v>0.9979166666666667</v>
      </c>
      <c r="I25" s="33">
        <v>70.4</v>
      </c>
      <c r="J25" s="33">
        <v>71</v>
      </c>
      <c r="K25" s="33">
        <v>69.6</v>
      </c>
      <c r="L25" s="33">
        <v>22.1</v>
      </c>
      <c r="M25" s="33">
        <v>22.6</v>
      </c>
      <c r="N25" s="33">
        <v>21.4</v>
      </c>
      <c r="O25" s="33">
        <v>1</v>
      </c>
      <c r="P25" s="33">
        <v>0.5</v>
      </c>
      <c r="Q25" s="49" t="s">
        <v>374</v>
      </c>
      <c r="R25" s="33">
        <v>0</v>
      </c>
      <c r="S25" s="34">
        <v>3.88</v>
      </c>
      <c r="T25" s="33">
        <v>0.7</v>
      </c>
      <c r="U25" s="33">
        <v>2.2</v>
      </c>
      <c r="V25" s="33">
        <v>3.9</v>
      </c>
      <c r="W25" s="28">
        <v>0.44930555555555557</v>
      </c>
      <c r="X25" s="35" t="s">
        <v>375</v>
      </c>
    </row>
    <row r="26" spans="2:24" ht="13.5">
      <c r="B26" s="31"/>
      <c r="C26" s="32">
        <v>15</v>
      </c>
      <c r="D26" s="33">
        <v>16.3</v>
      </c>
      <c r="E26" s="33">
        <v>17.8</v>
      </c>
      <c r="F26" s="27">
        <v>0.45</v>
      </c>
      <c r="G26" s="33">
        <v>14.4</v>
      </c>
      <c r="H26" s="28">
        <v>0.9458333333333333</v>
      </c>
      <c r="I26" s="33">
        <v>71.1</v>
      </c>
      <c r="J26" s="33">
        <v>71.7</v>
      </c>
      <c r="K26" s="33">
        <v>70.6</v>
      </c>
      <c r="L26" s="33">
        <v>20.6</v>
      </c>
      <c r="M26" s="33">
        <v>21.4</v>
      </c>
      <c r="N26" s="33">
        <v>19.3</v>
      </c>
      <c r="O26" s="33">
        <v>26</v>
      </c>
      <c r="P26" s="33">
        <v>4</v>
      </c>
      <c r="Q26" s="28">
        <v>0.6666666666666666</v>
      </c>
      <c r="R26" s="33">
        <v>0</v>
      </c>
      <c r="S26" s="34">
        <v>2.43</v>
      </c>
      <c r="T26" s="33">
        <v>0.6</v>
      </c>
      <c r="U26" s="33">
        <v>1.7</v>
      </c>
      <c r="V26" s="33">
        <v>4.2</v>
      </c>
      <c r="W26" s="28">
        <v>0.6618055555555555</v>
      </c>
      <c r="X26" s="35" t="s">
        <v>376</v>
      </c>
    </row>
    <row r="27" spans="2:24" ht="13.5">
      <c r="B27" s="152" t="s">
        <v>52</v>
      </c>
      <c r="C27" s="36" t="s">
        <v>49</v>
      </c>
      <c r="D27" s="26">
        <f>SUM(D22:D26)</f>
        <v>99.99999999999999</v>
      </c>
      <c r="E27" s="26">
        <f>SUM(E22:E26)</f>
        <v>118.60000000000001</v>
      </c>
      <c r="F27" s="37"/>
      <c r="G27" s="26">
        <f>SUM(G22:G26)</f>
        <v>86.9</v>
      </c>
      <c r="H27" s="38"/>
      <c r="I27" s="26">
        <f aca="true" t="shared" si="6" ref="I27:P27">SUM(I22:I26)</f>
        <v>350.30000000000007</v>
      </c>
      <c r="J27" s="26">
        <f t="shared" si="6"/>
        <v>355.09999999999997</v>
      </c>
      <c r="K27" s="26">
        <f t="shared" si="6"/>
        <v>344.6</v>
      </c>
      <c r="L27" s="26">
        <f t="shared" si="6"/>
        <v>113.19999999999999</v>
      </c>
      <c r="M27" s="26">
        <f t="shared" si="6"/>
        <v>119.1</v>
      </c>
      <c r="N27" s="26">
        <f t="shared" si="6"/>
        <v>107.2</v>
      </c>
      <c r="O27" s="26">
        <f t="shared" si="6"/>
        <v>27</v>
      </c>
      <c r="P27" s="26">
        <f t="shared" si="6"/>
        <v>4.5</v>
      </c>
      <c r="Q27" s="38"/>
      <c r="R27" s="26">
        <f>SUM(R22:R26)</f>
        <v>15.2</v>
      </c>
      <c r="S27" s="29">
        <f>SUM(S22:S26)</f>
        <v>43.55</v>
      </c>
      <c r="T27" s="26">
        <f>SUM(T22:T26)</f>
        <v>4</v>
      </c>
      <c r="U27" s="26">
        <f>SUM(U22:U26)</f>
        <v>11</v>
      </c>
      <c r="V27" s="26">
        <f>SUM(V22:V26)</f>
        <v>21.099999999999998</v>
      </c>
      <c r="W27" s="38"/>
      <c r="X27" s="30"/>
    </row>
    <row r="28" spans="2:24" ht="13.5">
      <c r="B28" s="153"/>
      <c r="C28" s="39" t="s">
        <v>30</v>
      </c>
      <c r="D28" s="40">
        <f>AVERAGE(D22:D26)</f>
        <v>19.999999999999996</v>
      </c>
      <c r="E28" s="40">
        <f>AVERAGE(E22:E26)</f>
        <v>23.720000000000002</v>
      </c>
      <c r="F28" s="41"/>
      <c r="G28" s="40">
        <f>AVERAGE(G22:G26)</f>
        <v>17.380000000000003</v>
      </c>
      <c r="H28" s="42"/>
      <c r="I28" s="40">
        <f aca="true" t="shared" si="7" ref="I28:N28">AVERAGE(I22:I26)</f>
        <v>70.06000000000002</v>
      </c>
      <c r="J28" s="40">
        <f t="shared" si="7"/>
        <v>71.02</v>
      </c>
      <c r="K28" s="40">
        <f t="shared" si="7"/>
        <v>68.92</v>
      </c>
      <c r="L28" s="40">
        <f t="shared" si="7"/>
        <v>22.639999999999997</v>
      </c>
      <c r="M28" s="40">
        <f t="shared" si="7"/>
        <v>23.82</v>
      </c>
      <c r="N28" s="40">
        <f t="shared" si="7"/>
        <v>21.44</v>
      </c>
      <c r="O28" s="43"/>
      <c r="P28" s="43"/>
      <c r="Q28" s="42"/>
      <c r="R28" s="43"/>
      <c r="S28" s="44">
        <f>AVERAGE(S22:S26)</f>
        <v>8.709999999999999</v>
      </c>
      <c r="T28" s="40">
        <f>AVERAGE(T22:T26)</f>
        <v>0.8</v>
      </c>
      <c r="U28" s="40">
        <f>AVERAGE(U22:U26)</f>
        <v>2.2</v>
      </c>
      <c r="V28" s="40">
        <f>AVERAGE(V22:V26)</f>
        <v>4.22</v>
      </c>
      <c r="W28" s="42"/>
      <c r="X28" s="45"/>
    </row>
    <row r="29" spans="2:24" ht="13.5">
      <c r="B29" s="31"/>
      <c r="C29" s="32">
        <v>16</v>
      </c>
      <c r="D29" s="26">
        <v>15.5</v>
      </c>
      <c r="E29" s="26">
        <v>16.5</v>
      </c>
      <c r="F29" s="27">
        <v>0.5875</v>
      </c>
      <c r="G29" s="26">
        <v>14.5</v>
      </c>
      <c r="H29" s="28">
        <v>0.0763888888888889</v>
      </c>
      <c r="I29" s="26">
        <v>71.3</v>
      </c>
      <c r="J29" s="26">
        <v>71.7</v>
      </c>
      <c r="K29" s="26">
        <v>70.9</v>
      </c>
      <c r="L29" s="26">
        <v>19.3</v>
      </c>
      <c r="M29" s="26">
        <v>19.9</v>
      </c>
      <c r="N29" s="26">
        <v>18.7</v>
      </c>
      <c r="O29" s="26">
        <v>26</v>
      </c>
      <c r="P29" s="26">
        <v>3</v>
      </c>
      <c r="Q29" s="28">
        <v>0.5416666666666666</v>
      </c>
      <c r="R29" s="26">
        <v>0</v>
      </c>
      <c r="S29" s="29">
        <v>2.57</v>
      </c>
      <c r="T29" s="26">
        <v>0.5</v>
      </c>
      <c r="U29" s="26">
        <v>1</v>
      </c>
      <c r="V29" s="26">
        <v>2.7</v>
      </c>
      <c r="W29" s="28">
        <v>0.10416666666666667</v>
      </c>
      <c r="X29" s="30" t="s">
        <v>377</v>
      </c>
    </row>
    <row r="30" spans="2:24" ht="13.5">
      <c r="B30" s="31"/>
      <c r="C30" s="32">
        <v>17</v>
      </c>
      <c r="D30" s="33">
        <v>14.3</v>
      </c>
      <c r="E30" s="33">
        <v>15.8</v>
      </c>
      <c r="F30" s="27">
        <v>0.43194444444444446</v>
      </c>
      <c r="G30" s="33">
        <v>11.7</v>
      </c>
      <c r="H30" s="28">
        <v>0.9708333333333333</v>
      </c>
      <c r="I30" s="33">
        <v>71.8</v>
      </c>
      <c r="J30" s="33">
        <v>72.8</v>
      </c>
      <c r="K30" s="33">
        <v>71.2</v>
      </c>
      <c r="L30" s="33">
        <v>18.5</v>
      </c>
      <c r="M30" s="33">
        <v>19.2</v>
      </c>
      <c r="N30" s="33">
        <v>17.6</v>
      </c>
      <c r="O30" s="33">
        <v>24</v>
      </c>
      <c r="P30" s="33">
        <v>4.5</v>
      </c>
      <c r="Q30" s="28">
        <v>0.041666666666666664</v>
      </c>
      <c r="R30" s="33">
        <v>0</v>
      </c>
      <c r="S30" s="34">
        <v>3.06</v>
      </c>
      <c r="T30" s="33">
        <v>0.7</v>
      </c>
      <c r="U30" s="33">
        <v>1.9</v>
      </c>
      <c r="V30" s="33">
        <v>5.2</v>
      </c>
      <c r="W30" s="28">
        <v>0.45555555555555555</v>
      </c>
      <c r="X30" s="35" t="s">
        <v>378</v>
      </c>
    </row>
    <row r="31" spans="2:24" ht="13.5">
      <c r="B31" s="31"/>
      <c r="C31" s="32">
        <v>18</v>
      </c>
      <c r="D31" s="33">
        <v>15.2</v>
      </c>
      <c r="E31" s="33">
        <v>19</v>
      </c>
      <c r="F31" s="27">
        <v>0.45555555555555555</v>
      </c>
      <c r="G31" s="33">
        <v>12</v>
      </c>
      <c r="H31" s="28">
        <v>0.2659722222222222</v>
      </c>
      <c r="I31" s="33">
        <v>71.5</v>
      </c>
      <c r="J31" s="33">
        <v>72.7</v>
      </c>
      <c r="K31" s="33">
        <v>70</v>
      </c>
      <c r="L31" s="33">
        <v>18.1</v>
      </c>
      <c r="M31" s="33">
        <v>19.4</v>
      </c>
      <c r="N31" s="33">
        <v>16.7</v>
      </c>
      <c r="O31" s="33">
        <v>9</v>
      </c>
      <c r="P31" s="33">
        <v>2.5</v>
      </c>
      <c r="Q31" s="28">
        <v>0.875</v>
      </c>
      <c r="R31" s="33">
        <v>0.4</v>
      </c>
      <c r="S31" s="34">
        <v>6.44</v>
      </c>
      <c r="T31" s="33">
        <v>0.6</v>
      </c>
      <c r="U31" s="33">
        <v>1.9</v>
      </c>
      <c r="V31" s="33">
        <v>3.8</v>
      </c>
      <c r="W31" s="28">
        <v>0.3993055555555556</v>
      </c>
      <c r="X31" s="35" t="s">
        <v>379</v>
      </c>
    </row>
    <row r="32" spans="2:24" ht="13.5">
      <c r="B32" s="31"/>
      <c r="C32" s="32">
        <v>19</v>
      </c>
      <c r="D32" s="33">
        <v>15.3</v>
      </c>
      <c r="E32" s="33">
        <v>17.1</v>
      </c>
      <c r="F32" s="27">
        <v>0.6166666666666667</v>
      </c>
      <c r="G32" s="33">
        <v>14.1</v>
      </c>
      <c r="H32" s="28">
        <v>0.3159722222222222</v>
      </c>
      <c r="I32" s="33">
        <v>71.4</v>
      </c>
      <c r="J32" s="33">
        <v>72</v>
      </c>
      <c r="K32" s="33">
        <v>70.7</v>
      </c>
      <c r="L32" s="33">
        <v>18.4</v>
      </c>
      <c r="M32" s="33">
        <v>19.4</v>
      </c>
      <c r="N32" s="33">
        <v>17.5</v>
      </c>
      <c r="O32" s="33">
        <v>28</v>
      </c>
      <c r="P32" s="33">
        <v>6</v>
      </c>
      <c r="Q32" s="28">
        <v>0.16666666666666666</v>
      </c>
      <c r="R32" s="33">
        <v>0</v>
      </c>
      <c r="S32" s="34">
        <v>5.33</v>
      </c>
      <c r="T32" s="33">
        <v>0.6</v>
      </c>
      <c r="U32" s="33">
        <v>1.8</v>
      </c>
      <c r="V32" s="33">
        <v>4.3</v>
      </c>
      <c r="W32" s="28">
        <v>0.5694444444444444</v>
      </c>
      <c r="X32" s="35" t="s">
        <v>380</v>
      </c>
    </row>
    <row r="33" spans="2:24" ht="13.5">
      <c r="B33" s="31"/>
      <c r="C33" s="32">
        <v>20</v>
      </c>
      <c r="D33" s="33">
        <v>16.7</v>
      </c>
      <c r="E33" s="33">
        <v>19.2</v>
      </c>
      <c r="F33" s="27">
        <v>0.5145833333333333</v>
      </c>
      <c r="G33" s="33">
        <v>15.1</v>
      </c>
      <c r="H33" s="28">
        <v>0.12708333333333333</v>
      </c>
      <c r="I33" s="33">
        <v>71</v>
      </c>
      <c r="J33" s="33">
        <v>71.6</v>
      </c>
      <c r="K33" s="33">
        <v>70</v>
      </c>
      <c r="L33" s="33">
        <v>19</v>
      </c>
      <c r="M33" s="33">
        <v>20</v>
      </c>
      <c r="N33" s="33">
        <v>18.2</v>
      </c>
      <c r="O33" s="33">
        <v>5.5</v>
      </c>
      <c r="P33" s="33">
        <v>1.5</v>
      </c>
      <c r="Q33" s="28">
        <v>0.7916666666666666</v>
      </c>
      <c r="R33" s="33">
        <v>0.1</v>
      </c>
      <c r="S33" s="34">
        <v>4.37</v>
      </c>
      <c r="T33" s="33">
        <v>0.6</v>
      </c>
      <c r="U33" s="33">
        <v>1.8</v>
      </c>
      <c r="V33" s="33">
        <v>4.2</v>
      </c>
      <c r="W33" s="28">
        <v>0.4826388888888889</v>
      </c>
      <c r="X33" s="35" t="s">
        <v>381</v>
      </c>
    </row>
    <row r="34" spans="2:24" ht="13.5">
      <c r="B34" s="152" t="s">
        <v>53</v>
      </c>
      <c r="C34" s="36" t="s">
        <v>49</v>
      </c>
      <c r="D34" s="26">
        <f>SUM(D29:D33)</f>
        <v>77</v>
      </c>
      <c r="E34" s="26">
        <f>SUM(E29:E33)</f>
        <v>87.60000000000001</v>
      </c>
      <c r="F34" s="37"/>
      <c r="G34" s="26">
        <f>SUM(G29:G33)</f>
        <v>67.4</v>
      </c>
      <c r="H34" s="38"/>
      <c r="I34" s="26">
        <f aca="true" t="shared" si="8" ref="I34:P34">SUM(I29:I33)</f>
        <v>357</v>
      </c>
      <c r="J34" s="26">
        <f t="shared" si="8"/>
        <v>360.79999999999995</v>
      </c>
      <c r="K34" s="26">
        <f t="shared" si="8"/>
        <v>352.8</v>
      </c>
      <c r="L34" s="26">
        <f t="shared" si="8"/>
        <v>93.3</v>
      </c>
      <c r="M34" s="26">
        <f t="shared" si="8"/>
        <v>97.89999999999999</v>
      </c>
      <c r="N34" s="26">
        <f t="shared" si="8"/>
        <v>88.7</v>
      </c>
      <c r="O34" s="26">
        <f t="shared" si="8"/>
        <v>92.5</v>
      </c>
      <c r="P34" s="26">
        <f t="shared" si="8"/>
        <v>17.5</v>
      </c>
      <c r="Q34" s="38"/>
      <c r="R34" s="26">
        <f>SUM(R29:R33)</f>
        <v>0.5</v>
      </c>
      <c r="S34" s="29">
        <f>SUM(S29:S33)</f>
        <v>21.77</v>
      </c>
      <c r="T34" s="26">
        <f>SUM(T29:T33)</f>
        <v>3</v>
      </c>
      <c r="U34" s="26">
        <f>SUM(U29:U33)</f>
        <v>8.4</v>
      </c>
      <c r="V34" s="26">
        <f>SUM(V29:V33)</f>
        <v>20.2</v>
      </c>
      <c r="W34" s="38"/>
      <c r="X34" s="30"/>
    </row>
    <row r="35" spans="2:24" ht="13.5">
      <c r="B35" s="153"/>
      <c r="C35" s="39" t="s">
        <v>30</v>
      </c>
      <c r="D35" s="40">
        <f>AVERAGE(D29:D33)</f>
        <v>15.4</v>
      </c>
      <c r="E35" s="40">
        <f>AVERAGE(E29:E33)</f>
        <v>17.520000000000003</v>
      </c>
      <c r="F35" s="41"/>
      <c r="G35" s="40">
        <f>AVERAGE(G29:G33)</f>
        <v>13.48</v>
      </c>
      <c r="H35" s="42"/>
      <c r="I35" s="40">
        <f aca="true" t="shared" si="9" ref="I35:N35">AVERAGE(I29:I33)</f>
        <v>71.4</v>
      </c>
      <c r="J35" s="40">
        <f t="shared" si="9"/>
        <v>72.16</v>
      </c>
      <c r="K35" s="40">
        <f t="shared" si="9"/>
        <v>70.56</v>
      </c>
      <c r="L35" s="40">
        <f t="shared" si="9"/>
        <v>18.66</v>
      </c>
      <c r="M35" s="40">
        <f t="shared" si="9"/>
        <v>19.58</v>
      </c>
      <c r="N35" s="40">
        <f t="shared" si="9"/>
        <v>17.740000000000002</v>
      </c>
      <c r="O35" s="43"/>
      <c r="P35" s="43"/>
      <c r="Q35" s="42"/>
      <c r="R35" s="43"/>
      <c r="S35" s="44">
        <f>AVERAGE(S29:S33)</f>
        <v>4.354</v>
      </c>
      <c r="T35" s="40">
        <f>AVERAGE(T29:T33)</f>
        <v>0.6</v>
      </c>
      <c r="U35" s="40">
        <f>AVERAGE(U29:U33)</f>
        <v>1.6800000000000002</v>
      </c>
      <c r="V35" s="40">
        <f>AVERAGE(V29:V33)</f>
        <v>4.04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176.99999999999997</v>
      </c>
      <c r="E36" s="26">
        <f>SUM(E22:E26,E29:E33)</f>
        <v>206.20000000000002</v>
      </c>
      <c r="F36" s="37"/>
      <c r="G36" s="26">
        <f>SUM(G22:G26,G29:G33)</f>
        <v>154.3</v>
      </c>
      <c r="H36" s="38"/>
      <c r="I36" s="26">
        <f aca="true" t="shared" si="10" ref="I36:P36">SUM(I22:I26,I29:I33)</f>
        <v>707.3000000000001</v>
      </c>
      <c r="J36" s="26">
        <f t="shared" si="10"/>
        <v>715.9</v>
      </c>
      <c r="K36" s="26">
        <f t="shared" si="10"/>
        <v>697.4000000000001</v>
      </c>
      <c r="L36" s="26">
        <f t="shared" si="10"/>
        <v>206.5</v>
      </c>
      <c r="M36" s="26">
        <f t="shared" si="10"/>
        <v>217</v>
      </c>
      <c r="N36" s="26">
        <f t="shared" si="10"/>
        <v>195.89999999999998</v>
      </c>
      <c r="O36" s="26">
        <f t="shared" si="10"/>
        <v>119.5</v>
      </c>
      <c r="P36" s="26">
        <f t="shared" si="10"/>
        <v>22</v>
      </c>
      <c r="Q36" s="38"/>
      <c r="R36" s="26">
        <f>SUM(R22:R26,R29:R33)</f>
        <v>15.7</v>
      </c>
      <c r="S36" s="29">
        <f>SUM(S22:S26,S29:S33)</f>
        <v>65.32</v>
      </c>
      <c r="T36" s="26">
        <f>SUM(T22:T26,T29:T33)</f>
        <v>6.999999999999999</v>
      </c>
      <c r="U36" s="26">
        <f>SUM(U22:U26,U29:U33)</f>
        <v>19.400000000000002</v>
      </c>
      <c r="V36" s="26">
        <f>SUM(V22:V26,V29:V33)</f>
        <v>41.3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17.699999999999996</v>
      </c>
      <c r="E37" s="40">
        <f>AVERAGE(E22:E26,E29:E33)</f>
        <v>20.62</v>
      </c>
      <c r="F37" s="41"/>
      <c r="G37" s="40">
        <f>AVERAGE(G22:G26,G29:G33)</f>
        <v>15.430000000000001</v>
      </c>
      <c r="H37" s="42"/>
      <c r="I37" s="40">
        <f aca="true" t="shared" si="11" ref="I37:N37">AVERAGE(I22:I26,I29:I33)</f>
        <v>70.73</v>
      </c>
      <c r="J37" s="40">
        <f t="shared" si="11"/>
        <v>71.59</v>
      </c>
      <c r="K37" s="40">
        <f t="shared" si="11"/>
        <v>69.74000000000001</v>
      </c>
      <c r="L37" s="40">
        <f t="shared" si="11"/>
        <v>20.65</v>
      </c>
      <c r="M37" s="40">
        <f t="shared" si="11"/>
        <v>21.7</v>
      </c>
      <c r="N37" s="40">
        <f t="shared" si="11"/>
        <v>19.589999999999996</v>
      </c>
      <c r="O37" s="43"/>
      <c r="P37" s="43"/>
      <c r="Q37" s="42"/>
      <c r="R37" s="43"/>
      <c r="S37" s="44">
        <f>AVERAGE(S22:S26,S29:S33)</f>
        <v>6.531999999999999</v>
      </c>
      <c r="T37" s="40">
        <f>AVERAGE(T22:T26,T29:T33)</f>
        <v>0.7</v>
      </c>
      <c r="U37" s="40">
        <f>AVERAGE(U22:U26,U29:U33)</f>
        <v>1.9400000000000002</v>
      </c>
      <c r="V37" s="40">
        <f>AVERAGE(V22:V26,V29:V33)</f>
        <v>4.13</v>
      </c>
      <c r="W37" s="42"/>
      <c r="X37" s="45"/>
    </row>
    <row r="38" spans="2:24" ht="13.5">
      <c r="B38" s="31"/>
      <c r="C38" s="32">
        <v>21</v>
      </c>
      <c r="D38" s="26">
        <v>16.7</v>
      </c>
      <c r="E38" s="26">
        <v>17.7</v>
      </c>
      <c r="F38" s="27">
        <v>0.7555555555555555</v>
      </c>
      <c r="G38" s="26">
        <v>15.9</v>
      </c>
      <c r="H38" s="28">
        <v>0.13402777777777777</v>
      </c>
      <c r="I38" s="26">
        <v>71</v>
      </c>
      <c r="J38" s="26">
        <v>71.3</v>
      </c>
      <c r="K38" s="26">
        <v>70.7</v>
      </c>
      <c r="L38" s="26">
        <v>18.7</v>
      </c>
      <c r="M38" s="26">
        <v>19.1</v>
      </c>
      <c r="N38" s="26">
        <v>18.5</v>
      </c>
      <c r="O38" s="26">
        <v>94.5</v>
      </c>
      <c r="P38" s="26">
        <v>13.5</v>
      </c>
      <c r="Q38" s="28">
        <v>0.5</v>
      </c>
      <c r="R38" s="26">
        <v>0</v>
      </c>
      <c r="S38" s="29">
        <v>1.62</v>
      </c>
      <c r="T38" s="26">
        <v>0.4</v>
      </c>
      <c r="U38" s="26">
        <v>1.2</v>
      </c>
      <c r="V38" s="26">
        <v>3.4</v>
      </c>
      <c r="W38" s="28">
        <v>0.4895833333333333</v>
      </c>
      <c r="X38" s="30" t="s">
        <v>382</v>
      </c>
    </row>
    <row r="39" spans="2:24" ht="13.5">
      <c r="B39" s="31"/>
      <c r="C39" s="32">
        <v>22</v>
      </c>
      <c r="D39" s="33">
        <v>17</v>
      </c>
      <c r="E39" s="33">
        <v>18.1</v>
      </c>
      <c r="F39" s="27">
        <v>0.20833333333333334</v>
      </c>
      <c r="G39" s="33">
        <v>15.4</v>
      </c>
      <c r="H39" s="28">
        <v>0.8347222222222223</v>
      </c>
      <c r="I39" s="33">
        <v>71.3</v>
      </c>
      <c r="J39" s="33">
        <v>71.8</v>
      </c>
      <c r="K39" s="33">
        <v>70.8</v>
      </c>
      <c r="L39" s="33">
        <v>18</v>
      </c>
      <c r="M39" s="33">
        <v>18.5</v>
      </c>
      <c r="N39" s="33">
        <v>17.2</v>
      </c>
      <c r="O39" s="33">
        <v>322</v>
      </c>
      <c r="P39" s="33">
        <v>26</v>
      </c>
      <c r="Q39" s="28">
        <v>0.6666666666666666</v>
      </c>
      <c r="R39" s="33">
        <v>0</v>
      </c>
      <c r="S39" s="34">
        <v>0.11</v>
      </c>
      <c r="T39" s="33">
        <v>1.6</v>
      </c>
      <c r="U39" s="33">
        <v>4.8</v>
      </c>
      <c r="V39" s="33">
        <v>14.8</v>
      </c>
      <c r="W39" s="28">
        <v>0.94375</v>
      </c>
      <c r="X39" s="35" t="s">
        <v>383</v>
      </c>
    </row>
    <row r="40" spans="2:24" ht="13.5">
      <c r="B40" s="31"/>
      <c r="C40" s="32">
        <v>23</v>
      </c>
      <c r="D40" s="33">
        <v>15.7</v>
      </c>
      <c r="E40" s="33">
        <v>18.6</v>
      </c>
      <c r="F40" s="27">
        <v>0.525</v>
      </c>
      <c r="G40" s="33">
        <v>11.7</v>
      </c>
      <c r="H40" s="28">
        <v>0.9965277777777778</v>
      </c>
      <c r="I40" s="33">
        <v>71.6</v>
      </c>
      <c r="J40" s="33">
        <v>72.8</v>
      </c>
      <c r="K40" s="33">
        <v>70.2</v>
      </c>
      <c r="L40" s="33">
        <v>16.9</v>
      </c>
      <c r="M40" s="33">
        <v>17.9</v>
      </c>
      <c r="N40" s="33">
        <v>16</v>
      </c>
      <c r="O40" s="33">
        <v>8</v>
      </c>
      <c r="P40" s="33">
        <v>3</v>
      </c>
      <c r="Q40" s="28">
        <v>0.041666666666666664</v>
      </c>
      <c r="R40" s="33">
        <v>3</v>
      </c>
      <c r="S40" s="34">
        <v>7.81</v>
      </c>
      <c r="T40" s="33">
        <v>2.5</v>
      </c>
      <c r="U40" s="33">
        <v>5</v>
      </c>
      <c r="V40" s="33">
        <v>14.8</v>
      </c>
      <c r="W40" s="28">
        <v>0.11944444444444445</v>
      </c>
      <c r="X40" s="35" t="s">
        <v>384</v>
      </c>
    </row>
    <row r="41" spans="2:24" ht="13.5">
      <c r="B41" s="31"/>
      <c r="C41" s="32">
        <v>24</v>
      </c>
      <c r="D41" s="33">
        <v>14.1</v>
      </c>
      <c r="E41" s="33">
        <v>17.8</v>
      </c>
      <c r="F41" s="27">
        <v>0.5715277777777777</v>
      </c>
      <c r="G41" s="33">
        <v>10.7</v>
      </c>
      <c r="H41" s="28">
        <v>0.27569444444444446</v>
      </c>
      <c r="I41" s="33">
        <v>71.9</v>
      </c>
      <c r="J41" s="33">
        <v>73.1</v>
      </c>
      <c r="K41" s="33">
        <v>70.3</v>
      </c>
      <c r="L41" s="33">
        <v>16.6</v>
      </c>
      <c r="M41" s="33">
        <v>18.1</v>
      </c>
      <c r="N41" s="33">
        <v>15.3</v>
      </c>
      <c r="O41" s="33">
        <v>5.5</v>
      </c>
      <c r="P41" s="33">
        <v>4.5</v>
      </c>
      <c r="Q41" s="133" t="s">
        <v>129</v>
      </c>
      <c r="R41" s="33">
        <v>1.1</v>
      </c>
      <c r="S41" s="34">
        <v>7.52</v>
      </c>
      <c r="T41" s="33">
        <v>0.8</v>
      </c>
      <c r="U41" s="33">
        <v>1.6</v>
      </c>
      <c r="V41" s="33">
        <v>4.2</v>
      </c>
      <c r="W41" s="28">
        <v>0.12638888888888888</v>
      </c>
      <c r="X41" s="35" t="s">
        <v>385</v>
      </c>
    </row>
    <row r="42" spans="2:24" ht="13.5">
      <c r="B42" s="31"/>
      <c r="C42" s="32">
        <v>25</v>
      </c>
      <c r="D42" s="33">
        <v>14.9</v>
      </c>
      <c r="E42" s="33">
        <v>18.8</v>
      </c>
      <c r="F42" s="27">
        <v>0.65</v>
      </c>
      <c r="G42" s="33">
        <v>11.7</v>
      </c>
      <c r="H42" s="28">
        <v>0.9993055555555556</v>
      </c>
      <c r="I42" s="33">
        <v>71.7</v>
      </c>
      <c r="J42" s="33">
        <v>72.9</v>
      </c>
      <c r="K42" s="33">
        <v>69.9</v>
      </c>
      <c r="L42" s="33">
        <v>17</v>
      </c>
      <c r="M42" s="33">
        <v>18.4</v>
      </c>
      <c r="N42" s="33">
        <v>16.1</v>
      </c>
      <c r="O42" s="33">
        <v>1.5</v>
      </c>
      <c r="P42" s="33">
        <v>1.5</v>
      </c>
      <c r="Q42" s="28">
        <v>0.041666666666666664</v>
      </c>
      <c r="R42" s="33">
        <v>3.6</v>
      </c>
      <c r="S42" s="34">
        <v>9.87</v>
      </c>
      <c r="T42" s="33">
        <v>1.2</v>
      </c>
      <c r="U42" s="33">
        <v>2.9</v>
      </c>
      <c r="V42" s="33">
        <v>8.3</v>
      </c>
      <c r="W42" s="28">
        <v>0.4076388888888889</v>
      </c>
      <c r="X42" s="35" t="s">
        <v>386</v>
      </c>
    </row>
    <row r="43" spans="2:24" ht="13.5">
      <c r="B43" s="152" t="s">
        <v>55</v>
      </c>
      <c r="C43" s="36" t="s">
        <v>49</v>
      </c>
      <c r="D43" s="26">
        <f>SUM(D38:D42)</f>
        <v>78.4</v>
      </c>
      <c r="E43" s="26">
        <f>SUM(E38:E42)</f>
        <v>91</v>
      </c>
      <c r="F43" s="37"/>
      <c r="G43" s="26">
        <f>SUM(G38:G42)</f>
        <v>65.4</v>
      </c>
      <c r="H43" s="38"/>
      <c r="I43" s="26">
        <f aca="true" t="shared" si="12" ref="I43:P43">SUM(I38:I42)</f>
        <v>357.5</v>
      </c>
      <c r="J43" s="26">
        <f t="shared" si="12"/>
        <v>361.9</v>
      </c>
      <c r="K43" s="26">
        <f t="shared" si="12"/>
        <v>351.9</v>
      </c>
      <c r="L43" s="26">
        <f t="shared" si="12"/>
        <v>87.2</v>
      </c>
      <c r="M43" s="26">
        <f t="shared" si="12"/>
        <v>92</v>
      </c>
      <c r="N43" s="26">
        <f t="shared" si="12"/>
        <v>83.1</v>
      </c>
      <c r="O43" s="26">
        <f t="shared" si="12"/>
        <v>431.5</v>
      </c>
      <c r="P43" s="26">
        <f t="shared" si="12"/>
        <v>48.5</v>
      </c>
      <c r="Q43" s="38"/>
      <c r="R43" s="26">
        <f>SUM(R38:R42)</f>
        <v>7.699999999999999</v>
      </c>
      <c r="S43" s="29">
        <f>SUM(S38:S42)</f>
        <v>26.93</v>
      </c>
      <c r="T43" s="26">
        <f>SUM(T38:T42)</f>
        <v>6.5</v>
      </c>
      <c r="U43" s="26">
        <f>SUM(U38:U42)</f>
        <v>15.5</v>
      </c>
      <c r="V43" s="26">
        <f>SUM(V38:V42)</f>
        <v>45.5</v>
      </c>
      <c r="W43" s="38"/>
      <c r="X43" s="30"/>
    </row>
    <row r="44" spans="2:24" ht="13.5">
      <c r="B44" s="153"/>
      <c r="C44" s="39" t="s">
        <v>30</v>
      </c>
      <c r="D44" s="40">
        <f>AVERAGE(D38:D42)</f>
        <v>15.680000000000001</v>
      </c>
      <c r="E44" s="40">
        <f>AVERAGE(E38:E42)</f>
        <v>18.2</v>
      </c>
      <c r="F44" s="41"/>
      <c r="G44" s="40">
        <f>AVERAGE(G38:G42)</f>
        <v>13.080000000000002</v>
      </c>
      <c r="H44" s="42"/>
      <c r="I44" s="40">
        <f aca="true" t="shared" si="13" ref="I44:N44">AVERAGE(I38:I42)</f>
        <v>71.5</v>
      </c>
      <c r="J44" s="40">
        <f t="shared" si="13"/>
        <v>72.38</v>
      </c>
      <c r="K44" s="40">
        <f t="shared" si="13"/>
        <v>70.38</v>
      </c>
      <c r="L44" s="40">
        <f t="shared" si="13"/>
        <v>17.44</v>
      </c>
      <c r="M44" s="40">
        <f t="shared" si="13"/>
        <v>18.4</v>
      </c>
      <c r="N44" s="40">
        <f t="shared" si="13"/>
        <v>16.619999999999997</v>
      </c>
      <c r="O44" s="43"/>
      <c r="P44" s="43"/>
      <c r="Q44" s="42"/>
      <c r="R44" s="43"/>
      <c r="S44" s="44">
        <f>AVERAGE(S38:S42)</f>
        <v>5.386</v>
      </c>
      <c r="T44" s="40">
        <f>AVERAGE(T38:T42)</f>
        <v>1.3</v>
      </c>
      <c r="U44" s="40">
        <f>AVERAGE(U38:U42)</f>
        <v>3.1</v>
      </c>
      <c r="V44" s="40">
        <f>AVERAGE(V38:V42)</f>
        <v>9.1</v>
      </c>
      <c r="W44" s="42"/>
      <c r="X44" s="45"/>
    </row>
    <row r="45" spans="2:24" ht="13.5">
      <c r="B45" s="31"/>
      <c r="C45" s="32">
        <v>26</v>
      </c>
      <c r="D45" s="26">
        <v>14.8</v>
      </c>
      <c r="E45" s="26">
        <v>22</v>
      </c>
      <c r="F45" s="27">
        <v>0.5819444444444445</v>
      </c>
      <c r="G45" s="26">
        <v>9.2</v>
      </c>
      <c r="H45" s="28">
        <v>0.27291666666666664</v>
      </c>
      <c r="I45" s="26">
        <v>71.6</v>
      </c>
      <c r="J45" s="26">
        <v>73.7</v>
      </c>
      <c r="K45" s="26">
        <v>69</v>
      </c>
      <c r="L45" s="26">
        <v>17.1</v>
      </c>
      <c r="M45" s="26">
        <v>19.5</v>
      </c>
      <c r="N45" s="26">
        <v>15</v>
      </c>
      <c r="O45" s="26">
        <v>0</v>
      </c>
      <c r="P45" s="26"/>
      <c r="Q45" s="28"/>
      <c r="R45" s="26">
        <v>9.2</v>
      </c>
      <c r="S45" s="29">
        <v>16.33</v>
      </c>
      <c r="T45" s="26">
        <v>1.1</v>
      </c>
      <c r="U45" s="26">
        <v>2.7</v>
      </c>
      <c r="V45" s="26">
        <v>4.9</v>
      </c>
      <c r="W45" s="28">
        <v>0.5888888888888889</v>
      </c>
      <c r="X45" s="30" t="s">
        <v>387</v>
      </c>
    </row>
    <row r="46" spans="2:24" ht="13.5">
      <c r="B46" s="31"/>
      <c r="C46" s="32">
        <v>27</v>
      </c>
      <c r="D46" s="33">
        <v>16.1</v>
      </c>
      <c r="E46" s="33">
        <v>22.6</v>
      </c>
      <c r="F46" s="27">
        <v>0.5381944444444444</v>
      </c>
      <c r="G46" s="33">
        <v>10</v>
      </c>
      <c r="H46" s="28">
        <v>0.26319444444444445</v>
      </c>
      <c r="I46" s="33">
        <v>71.2</v>
      </c>
      <c r="J46" s="33">
        <v>73.7</v>
      </c>
      <c r="K46" s="33">
        <v>68.9</v>
      </c>
      <c r="L46" s="33">
        <v>17.4</v>
      </c>
      <c r="M46" s="33">
        <v>19.5</v>
      </c>
      <c r="N46" s="33">
        <v>15.3</v>
      </c>
      <c r="O46" s="33">
        <v>0</v>
      </c>
      <c r="P46" s="33"/>
      <c r="Q46" s="28"/>
      <c r="R46" s="33">
        <v>7.8</v>
      </c>
      <c r="S46" s="34">
        <v>15.25</v>
      </c>
      <c r="T46" s="33">
        <v>1</v>
      </c>
      <c r="U46" s="33">
        <v>2.9</v>
      </c>
      <c r="V46" s="33">
        <v>5.1</v>
      </c>
      <c r="W46" s="28">
        <v>0.5458333333333333</v>
      </c>
      <c r="X46" s="35" t="s">
        <v>388</v>
      </c>
    </row>
    <row r="47" spans="2:24" ht="13.5">
      <c r="B47" s="31"/>
      <c r="C47" s="32">
        <v>28</v>
      </c>
      <c r="D47" s="33">
        <v>16.7</v>
      </c>
      <c r="E47" s="33">
        <v>18.6</v>
      </c>
      <c r="F47" s="27">
        <v>0.44305555555555554</v>
      </c>
      <c r="G47" s="33">
        <v>15</v>
      </c>
      <c r="H47" s="28">
        <v>0.22430555555555556</v>
      </c>
      <c r="I47" s="33">
        <v>71</v>
      </c>
      <c r="J47" s="33">
        <v>71.7</v>
      </c>
      <c r="K47" s="33">
        <v>70.2</v>
      </c>
      <c r="L47" s="33">
        <v>18.1</v>
      </c>
      <c r="M47" s="33">
        <v>18.8</v>
      </c>
      <c r="N47" s="33">
        <v>17.5</v>
      </c>
      <c r="O47" s="33">
        <v>20</v>
      </c>
      <c r="P47" s="33">
        <v>4.5</v>
      </c>
      <c r="Q47" s="28">
        <v>0.6666666666666666</v>
      </c>
      <c r="R47" s="33">
        <v>0</v>
      </c>
      <c r="S47" s="34">
        <v>2.99</v>
      </c>
      <c r="T47" s="33">
        <v>0.7</v>
      </c>
      <c r="U47" s="33">
        <v>1.8</v>
      </c>
      <c r="V47" s="33">
        <v>3.1</v>
      </c>
      <c r="W47" s="28">
        <v>0.46597222222222223</v>
      </c>
      <c r="X47" s="35" t="s">
        <v>389</v>
      </c>
    </row>
    <row r="48" spans="2:24" ht="13.5">
      <c r="B48" s="31"/>
      <c r="C48" s="32">
        <v>29</v>
      </c>
      <c r="D48" s="33">
        <v>17.1</v>
      </c>
      <c r="E48" s="33">
        <v>19.2</v>
      </c>
      <c r="F48" s="27">
        <v>0.9145833333333333</v>
      </c>
      <c r="G48" s="33">
        <v>15.9</v>
      </c>
      <c r="H48" s="28">
        <v>0.26944444444444443</v>
      </c>
      <c r="I48" s="33">
        <v>71.1</v>
      </c>
      <c r="J48" s="33">
        <v>71.5</v>
      </c>
      <c r="K48" s="33">
        <v>70.4</v>
      </c>
      <c r="L48" s="33">
        <v>17.8</v>
      </c>
      <c r="M48" s="33">
        <v>18.2</v>
      </c>
      <c r="N48" s="33">
        <v>17.5</v>
      </c>
      <c r="O48" s="33">
        <v>88.5</v>
      </c>
      <c r="P48" s="33">
        <v>29</v>
      </c>
      <c r="Q48" s="28">
        <v>0.5833333333333334</v>
      </c>
      <c r="R48" s="33">
        <v>0.1</v>
      </c>
      <c r="S48" s="34">
        <v>1.16</v>
      </c>
      <c r="T48" s="33">
        <v>1.6</v>
      </c>
      <c r="U48" s="33">
        <v>4.7</v>
      </c>
      <c r="V48" s="33">
        <v>13.1</v>
      </c>
      <c r="W48" s="28">
        <v>0.6819444444444445</v>
      </c>
      <c r="X48" s="35" t="s">
        <v>389</v>
      </c>
    </row>
    <row r="49" spans="2:24" ht="13.5">
      <c r="B49" s="31"/>
      <c r="C49" s="32">
        <v>30</v>
      </c>
      <c r="D49" s="33">
        <v>13.6</v>
      </c>
      <c r="E49" s="33">
        <v>17.7</v>
      </c>
      <c r="F49" s="27">
        <v>0.007638888888888889</v>
      </c>
      <c r="G49" s="33">
        <v>8.3</v>
      </c>
      <c r="H49" s="133" t="s">
        <v>129</v>
      </c>
      <c r="I49" s="33">
        <v>72.2</v>
      </c>
      <c r="J49" s="33">
        <v>74.1</v>
      </c>
      <c r="K49" s="33">
        <v>71</v>
      </c>
      <c r="L49" s="33">
        <v>16.4</v>
      </c>
      <c r="M49" s="33">
        <v>17.5</v>
      </c>
      <c r="N49" s="33">
        <v>14.7</v>
      </c>
      <c r="O49" s="33">
        <v>0</v>
      </c>
      <c r="P49" s="33"/>
      <c r="Q49" s="28"/>
      <c r="R49" s="33">
        <v>2.4</v>
      </c>
      <c r="S49" s="34">
        <v>7.23</v>
      </c>
      <c r="T49" s="33">
        <v>1.9</v>
      </c>
      <c r="U49" s="33">
        <v>4.1</v>
      </c>
      <c r="V49" s="33">
        <v>11.1</v>
      </c>
      <c r="W49" s="28">
        <v>0.3548611111111111</v>
      </c>
      <c r="X49" s="35" t="s">
        <v>390</v>
      </c>
    </row>
    <row r="50" spans="2:24" ht="13.5">
      <c r="B50" s="31"/>
      <c r="C50" s="32">
        <v>31</v>
      </c>
      <c r="D50" s="33">
        <v>10.8</v>
      </c>
      <c r="E50" s="33">
        <v>17.3</v>
      </c>
      <c r="F50" s="27">
        <v>0.55625</v>
      </c>
      <c r="G50" s="33">
        <v>5.6</v>
      </c>
      <c r="H50" s="28">
        <v>0.2423611111111111</v>
      </c>
      <c r="I50" s="33">
        <v>72.9</v>
      </c>
      <c r="J50" s="33">
        <v>75</v>
      </c>
      <c r="K50" s="33">
        <v>70.2</v>
      </c>
      <c r="L50" s="33">
        <v>14.9</v>
      </c>
      <c r="M50" s="33">
        <v>17.1</v>
      </c>
      <c r="N50" s="33">
        <v>13.2</v>
      </c>
      <c r="O50" s="33">
        <v>0</v>
      </c>
      <c r="P50" s="33"/>
      <c r="Q50" s="28"/>
      <c r="R50" s="33">
        <v>8.9</v>
      </c>
      <c r="S50" s="34">
        <v>15.92</v>
      </c>
      <c r="T50" s="33">
        <v>1.3</v>
      </c>
      <c r="U50" s="33">
        <v>3.3</v>
      </c>
      <c r="V50" s="33">
        <v>8</v>
      </c>
      <c r="W50" s="28">
        <v>0.5673611111111111</v>
      </c>
      <c r="X50" s="35" t="s">
        <v>391</v>
      </c>
    </row>
    <row r="51" spans="2:24" ht="13.5">
      <c r="B51" s="152" t="s">
        <v>56</v>
      </c>
      <c r="C51" s="36" t="s">
        <v>49</v>
      </c>
      <c r="D51" s="26">
        <f>SUM(D45:D50)</f>
        <v>89.1</v>
      </c>
      <c r="E51" s="26">
        <f>SUM(E45:E50)</f>
        <v>117.4</v>
      </c>
      <c r="F51" s="37"/>
      <c r="G51" s="26">
        <f>SUM(G45:G50)</f>
        <v>64</v>
      </c>
      <c r="H51" s="38"/>
      <c r="I51" s="26">
        <f aca="true" t="shared" si="14" ref="I51:P51">SUM(I45:I50)</f>
        <v>430</v>
      </c>
      <c r="J51" s="26">
        <f t="shared" si="14"/>
        <v>439.70000000000005</v>
      </c>
      <c r="K51" s="26">
        <f t="shared" si="14"/>
        <v>419.7</v>
      </c>
      <c r="L51" s="26">
        <f t="shared" si="14"/>
        <v>101.70000000000002</v>
      </c>
      <c r="M51" s="26">
        <f t="shared" si="14"/>
        <v>110.6</v>
      </c>
      <c r="N51" s="26">
        <f t="shared" si="14"/>
        <v>93.2</v>
      </c>
      <c r="O51" s="26">
        <f t="shared" si="14"/>
        <v>108.5</v>
      </c>
      <c r="P51" s="26">
        <f t="shared" si="14"/>
        <v>33.5</v>
      </c>
      <c r="Q51" s="38"/>
      <c r="R51" s="26">
        <f>SUM(R45:R50)</f>
        <v>28.4</v>
      </c>
      <c r="S51" s="29">
        <f>SUM(S45:S50)</f>
        <v>58.879999999999995</v>
      </c>
      <c r="T51" s="26">
        <f>SUM(T45:T50)</f>
        <v>7.6000000000000005</v>
      </c>
      <c r="U51" s="26">
        <f>SUM(U45:U50)</f>
        <v>19.5</v>
      </c>
      <c r="V51" s="26">
        <f>SUM(V45:V50)</f>
        <v>45.3</v>
      </c>
      <c r="W51" s="38"/>
      <c r="X51" s="30"/>
    </row>
    <row r="52" spans="2:24" ht="13.5">
      <c r="B52" s="153"/>
      <c r="C52" s="39" t="s">
        <v>30</v>
      </c>
      <c r="D52" s="40">
        <f>AVERAGE(D45:D50)</f>
        <v>14.85</v>
      </c>
      <c r="E52" s="40">
        <f>AVERAGE(E45:E50)</f>
        <v>19.566666666666666</v>
      </c>
      <c r="F52" s="41"/>
      <c r="G52" s="40">
        <f>AVERAGE(G45:G50)</f>
        <v>10.666666666666666</v>
      </c>
      <c r="H52" s="42"/>
      <c r="I52" s="40">
        <f aca="true" t="shared" si="15" ref="I52:N52">AVERAGE(I45:I50)</f>
        <v>71.66666666666667</v>
      </c>
      <c r="J52" s="40">
        <f t="shared" si="15"/>
        <v>73.28333333333335</v>
      </c>
      <c r="K52" s="40">
        <f t="shared" si="15"/>
        <v>69.95</v>
      </c>
      <c r="L52" s="40">
        <f t="shared" si="15"/>
        <v>16.950000000000003</v>
      </c>
      <c r="M52" s="40">
        <f t="shared" si="15"/>
        <v>18.433333333333334</v>
      </c>
      <c r="N52" s="40">
        <f t="shared" si="15"/>
        <v>15.533333333333333</v>
      </c>
      <c r="O52" s="43"/>
      <c r="P52" s="43"/>
      <c r="Q52" s="42"/>
      <c r="R52" s="43"/>
      <c r="S52" s="44">
        <f>AVERAGE(S45:S50)</f>
        <v>9.813333333333333</v>
      </c>
      <c r="T52" s="40">
        <f>AVERAGE(T45:T50)</f>
        <v>1.2666666666666668</v>
      </c>
      <c r="U52" s="40">
        <f>AVERAGE(U45:U50)</f>
        <v>3.25</v>
      </c>
      <c r="V52" s="40">
        <f>AVERAGE(V45:V50)</f>
        <v>7.55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167.50000000000003</v>
      </c>
      <c r="E53" s="26">
        <f>SUM(E38:E42,E45:E50)</f>
        <v>208.39999999999998</v>
      </c>
      <c r="F53" s="37"/>
      <c r="G53" s="26">
        <f>SUM(G38:G42,G45:G50)</f>
        <v>129.4</v>
      </c>
      <c r="H53" s="38"/>
      <c r="I53" s="26">
        <f aca="true" t="shared" si="16" ref="I53:P53">SUM(I38:I42,I45:I50)</f>
        <v>787.5</v>
      </c>
      <c r="J53" s="26">
        <f t="shared" si="16"/>
        <v>801.6</v>
      </c>
      <c r="K53" s="26">
        <f t="shared" si="16"/>
        <v>771.6</v>
      </c>
      <c r="L53" s="26">
        <f t="shared" si="16"/>
        <v>188.90000000000003</v>
      </c>
      <c r="M53" s="26">
        <f t="shared" si="16"/>
        <v>202.6</v>
      </c>
      <c r="N53" s="26">
        <f t="shared" si="16"/>
        <v>176.29999999999995</v>
      </c>
      <c r="O53" s="26">
        <f t="shared" si="16"/>
        <v>540</v>
      </c>
      <c r="P53" s="26">
        <f t="shared" si="16"/>
        <v>82</v>
      </c>
      <c r="Q53" s="38"/>
      <c r="R53" s="26">
        <f>SUM(R38:R42,R45:R50)</f>
        <v>36.1</v>
      </c>
      <c r="S53" s="29">
        <f>SUM(S38:S42,S45:S50)</f>
        <v>85.81</v>
      </c>
      <c r="T53" s="26">
        <f>SUM(T38:T42,T45:T50)</f>
        <v>14.1</v>
      </c>
      <c r="U53" s="26">
        <f>SUM(U38:U42,U45:U50)</f>
        <v>34.99999999999999</v>
      </c>
      <c r="V53" s="26">
        <f>SUM(V38:V42,V45:V50)</f>
        <v>90.8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15.22727272727273</v>
      </c>
      <c r="E54" s="40">
        <f>AVERAGE(E38:E42,E45:E50)</f>
        <v>18.94545454545454</v>
      </c>
      <c r="F54" s="41"/>
      <c r="G54" s="40">
        <f>AVERAGE(G38:G42,G45:G50)</f>
        <v>11.763636363636364</v>
      </c>
      <c r="H54" s="42"/>
      <c r="I54" s="40">
        <f aca="true" t="shared" si="17" ref="I54:N54">AVERAGE(I38:I42,I45:I50)</f>
        <v>71.5909090909091</v>
      </c>
      <c r="J54" s="40">
        <f t="shared" si="17"/>
        <v>72.87272727272727</v>
      </c>
      <c r="K54" s="40">
        <f t="shared" si="17"/>
        <v>70.14545454545454</v>
      </c>
      <c r="L54" s="40">
        <f t="shared" si="17"/>
        <v>17.172727272727276</v>
      </c>
      <c r="M54" s="40">
        <f t="shared" si="17"/>
        <v>18.418181818181818</v>
      </c>
      <c r="N54" s="40">
        <f t="shared" si="17"/>
        <v>16.027272727272724</v>
      </c>
      <c r="O54" s="43"/>
      <c r="P54" s="43"/>
      <c r="Q54" s="42"/>
      <c r="R54" s="43"/>
      <c r="S54" s="44">
        <f>AVERAGE(S38:S42,S45:S50)</f>
        <v>7.800909090909091</v>
      </c>
      <c r="T54" s="40">
        <f>AVERAGE(T38:T42,T45:T50)</f>
        <v>1.2818181818181817</v>
      </c>
      <c r="U54" s="40">
        <f>AVERAGE(U38:U42,U45:U50)</f>
        <v>3.181818181818181</v>
      </c>
      <c r="V54" s="40">
        <f>AVERAGE(V38:V42,V45:V50)</f>
        <v>8.254545454545454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549.2</v>
      </c>
      <c r="E55" s="26">
        <f>SUM(E6:E10,E13:E17,E22:E26,E29:E33,E38:E42,E45:E50)</f>
        <v>664.6000000000001</v>
      </c>
      <c r="F55" s="37"/>
      <c r="G55" s="26">
        <f>SUM(G6:G10,G13:G17,G22:G26,G29:G33,G38:G42,G45:G50)</f>
        <v>449.0999999999999</v>
      </c>
      <c r="H55" s="38"/>
      <c r="I55" s="26">
        <f aca="true" t="shared" si="18" ref="I55:O55">SUM(I6:I10,I13:I17,I22:I26,I29:I33,I38:I42,I45:I50)</f>
        <v>2194.7</v>
      </c>
      <c r="J55" s="26">
        <f t="shared" si="18"/>
        <v>2229.9999999999995</v>
      </c>
      <c r="K55" s="26">
        <f t="shared" si="18"/>
        <v>2153.9000000000005</v>
      </c>
      <c r="L55" s="26">
        <f t="shared" si="18"/>
        <v>616.6999999999999</v>
      </c>
      <c r="M55" s="26">
        <f t="shared" si="18"/>
        <v>656.8999999999999</v>
      </c>
      <c r="N55" s="26">
        <f t="shared" si="18"/>
        <v>579.4000000000001</v>
      </c>
      <c r="O55" s="26">
        <f t="shared" si="18"/>
        <v>698.5</v>
      </c>
      <c r="P55" s="26"/>
      <c r="Q55" s="38"/>
      <c r="R55" s="26">
        <f>SUM(R6:R10,R13:R17,R22:R26,R29:R33,R38:R42,R45:R50)</f>
        <v>98.5</v>
      </c>
      <c r="S55" s="29">
        <f>SUM(S6:S10,S13:S17,S22:S26,S29:S33,S38:S42,S45:S50)</f>
        <v>269.7200000000001</v>
      </c>
      <c r="T55" s="26">
        <f>SUM(T6:T10,T13:T17,T22:T26,T29:T33,T38:T42,T45:T50)</f>
        <v>31.800000000000004</v>
      </c>
      <c r="U55" s="26">
        <f>SUM(U6:U10,U13:U17,U22:U26,U29:U33,U38:U42,U45:U50)</f>
        <v>80.19999999999999</v>
      </c>
      <c r="V55" s="26">
        <f>SUM(V6:V10,V13:V17,V22:V26,V29:V33,V38:V42,V45:V50)</f>
        <v>189.8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17.716129032258067</v>
      </c>
      <c r="E56" s="40">
        <f>AVERAGE(E6:E10,E13:E17,E22:E26,E29:E33,E38:E42,E45:E50)</f>
        <v>21.43870967741936</v>
      </c>
      <c r="F56" s="41"/>
      <c r="G56" s="40">
        <f>AVERAGE(G6:G10,G13:G17,G22:G26,G29:G33,G38:G42,G45:G50)</f>
        <v>14.487096774193546</v>
      </c>
      <c r="H56" s="42"/>
      <c r="I56" s="40">
        <f aca="true" t="shared" si="19" ref="I56:N56">AVERAGE(I6:I10,I13:I17,I22:I26,I29:I33,I38:I42,I45:I50)</f>
        <v>70.79677419354839</v>
      </c>
      <c r="J56" s="40">
        <f t="shared" si="19"/>
        <v>71.93548387096773</v>
      </c>
      <c r="K56" s="40">
        <f t="shared" si="19"/>
        <v>69.48064516129034</v>
      </c>
      <c r="L56" s="40">
        <f t="shared" si="19"/>
        <v>19.89354838709677</v>
      </c>
      <c r="M56" s="40">
        <f t="shared" si="19"/>
        <v>21.190322580645155</v>
      </c>
      <c r="N56" s="40">
        <f t="shared" si="19"/>
        <v>18.690322580645166</v>
      </c>
      <c r="O56" s="43"/>
      <c r="P56" s="43"/>
      <c r="Q56" s="42"/>
      <c r="R56" s="43"/>
      <c r="S56" s="44">
        <f>AVERAGE(S6:S10,S13:S17,S22:S26,S29:S33,S38:S42,S45:S50)</f>
        <v>8.700645161290325</v>
      </c>
      <c r="T56" s="40">
        <f>AVERAGE(T6:T10,T13:T17,T22:T26,T29:T33,T38:T42,T45:T50)</f>
        <v>1.0258064516129033</v>
      </c>
      <c r="U56" s="40">
        <f>AVERAGE(U6:U10,U13:U17,U22:U26,U29:U33,U38:U42,U45:U50)</f>
        <v>2.587096774193548</v>
      </c>
      <c r="V56" s="40">
        <f>AVERAGE(V6:V10,V13:V17,V22:V26,V29:V33,V38:V42,V45:V50)</f>
        <v>6.122580645161291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96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12.4</v>
      </c>
      <c r="E6" s="26">
        <v>20.9</v>
      </c>
      <c r="F6" s="27">
        <v>0.576388888888889</v>
      </c>
      <c r="G6" s="26">
        <v>6.9</v>
      </c>
      <c r="H6" s="28">
        <v>0.08958333333333333</v>
      </c>
      <c r="I6" s="26">
        <v>72.3</v>
      </c>
      <c r="J6" s="26">
        <v>74.6</v>
      </c>
      <c r="K6" s="26">
        <v>69.1</v>
      </c>
      <c r="L6" s="26">
        <v>15.1</v>
      </c>
      <c r="M6" s="26">
        <v>17.5</v>
      </c>
      <c r="N6" s="26">
        <v>13</v>
      </c>
      <c r="O6" s="26">
        <v>0</v>
      </c>
      <c r="P6" s="26"/>
      <c r="Q6" s="28"/>
      <c r="R6" s="26">
        <v>8.9</v>
      </c>
      <c r="S6" s="29">
        <v>15.91</v>
      </c>
      <c r="T6" s="26">
        <v>1.1</v>
      </c>
      <c r="U6" s="26">
        <v>2.3</v>
      </c>
      <c r="V6" s="26">
        <v>4.1</v>
      </c>
      <c r="W6" s="28">
        <v>0.5854166666666667</v>
      </c>
      <c r="X6" s="30" t="s">
        <v>102</v>
      </c>
    </row>
    <row r="7" spans="2:24" ht="13.5">
      <c r="B7" s="31"/>
      <c r="C7" s="32">
        <v>2</v>
      </c>
      <c r="D7" s="33">
        <v>14.1</v>
      </c>
      <c r="E7" s="33">
        <v>22.6</v>
      </c>
      <c r="F7" s="27">
        <v>0.6055555555555555</v>
      </c>
      <c r="G7" s="33">
        <v>7.7</v>
      </c>
      <c r="H7" s="28">
        <v>0.28541666666666665</v>
      </c>
      <c r="I7" s="33">
        <v>71.9</v>
      </c>
      <c r="J7" s="33">
        <v>74.3</v>
      </c>
      <c r="K7" s="33">
        <v>68.6</v>
      </c>
      <c r="L7" s="33">
        <v>15.5</v>
      </c>
      <c r="M7" s="33">
        <v>17.8</v>
      </c>
      <c r="N7" s="33">
        <v>13.5</v>
      </c>
      <c r="O7" s="33">
        <v>0</v>
      </c>
      <c r="P7" s="33"/>
      <c r="Q7" s="28"/>
      <c r="R7" s="33">
        <v>8.9</v>
      </c>
      <c r="S7" s="34">
        <v>15.6</v>
      </c>
      <c r="T7" s="33">
        <v>1.2</v>
      </c>
      <c r="U7" s="33">
        <v>2.6</v>
      </c>
      <c r="V7" s="33">
        <v>5.3</v>
      </c>
      <c r="W7" s="28">
        <v>0.4930555555555556</v>
      </c>
      <c r="X7" s="35" t="s">
        <v>392</v>
      </c>
    </row>
    <row r="8" spans="2:24" ht="13.5">
      <c r="B8" s="31"/>
      <c r="C8" s="32">
        <v>3</v>
      </c>
      <c r="D8" s="33">
        <v>15.8</v>
      </c>
      <c r="E8" s="33">
        <v>21.3</v>
      </c>
      <c r="F8" s="27">
        <v>0.4902777777777778</v>
      </c>
      <c r="G8" s="33">
        <v>10.8</v>
      </c>
      <c r="H8" s="28">
        <v>0.11388888888888889</v>
      </c>
      <c r="I8" s="33">
        <v>71.4</v>
      </c>
      <c r="J8" s="33">
        <v>73.2</v>
      </c>
      <c r="K8" s="33">
        <v>69.2</v>
      </c>
      <c r="L8" s="33">
        <v>16.1</v>
      </c>
      <c r="M8" s="33">
        <v>17.8</v>
      </c>
      <c r="N8" s="33">
        <v>14.4</v>
      </c>
      <c r="O8" s="33">
        <v>0</v>
      </c>
      <c r="P8" s="33"/>
      <c r="Q8" s="28"/>
      <c r="R8" s="33">
        <v>5.4</v>
      </c>
      <c r="S8" s="34">
        <v>10.79</v>
      </c>
      <c r="T8" s="33">
        <v>1.2</v>
      </c>
      <c r="U8" s="33">
        <v>2.9</v>
      </c>
      <c r="V8" s="33">
        <v>4.4</v>
      </c>
      <c r="W8" s="28">
        <v>0.4534722222222222</v>
      </c>
      <c r="X8" s="35" t="s">
        <v>393</v>
      </c>
    </row>
    <row r="9" spans="2:24" ht="13.5">
      <c r="B9" s="31"/>
      <c r="C9" s="32">
        <v>4</v>
      </c>
      <c r="D9" s="33">
        <v>14.8</v>
      </c>
      <c r="E9" s="33">
        <v>19.2</v>
      </c>
      <c r="F9" s="27">
        <v>0.5423611111111112</v>
      </c>
      <c r="G9" s="33">
        <v>11.3</v>
      </c>
      <c r="H9" s="133" t="s">
        <v>129</v>
      </c>
      <c r="I9" s="33">
        <v>71.8</v>
      </c>
      <c r="J9" s="33">
        <v>73.2</v>
      </c>
      <c r="K9" s="33">
        <v>70.1</v>
      </c>
      <c r="L9" s="33">
        <v>16.2</v>
      </c>
      <c r="M9" s="33">
        <v>17.3</v>
      </c>
      <c r="N9" s="33">
        <v>15.4</v>
      </c>
      <c r="O9" s="33">
        <v>0</v>
      </c>
      <c r="P9" s="33"/>
      <c r="Q9" s="28"/>
      <c r="R9" s="33">
        <v>2.9</v>
      </c>
      <c r="S9" s="34">
        <v>7.58</v>
      </c>
      <c r="T9" s="33">
        <v>1.8</v>
      </c>
      <c r="U9" s="33">
        <v>5.3</v>
      </c>
      <c r="V9" s="33">
        <v>10.9</v>
      </c>
      <c r="W9" s="28">
        <v>0.55625</v>
      </c>
      <c r="X9" s="35" t="s">
        <v>393</v>
      </c>
    </row>
    <row r="10" spans="2:24" ht="13.5">
      <c r="B10" s="31"/>
      <c r="C10" s="32">
        <v>5</v>
      </c>
      <c r="D10" s="33">
        <v>11.1</v>
      </c>
      <c r="E10" s="33">
        <v>16.6</v>
      </c>
      <c r="F10" s="27">
        <v>0.6208333333333333</v>
      </c>
      <c r="G10" s="33">
        <v>6.9</v>
      </c>
      <c r="H10" s="28">
        <v>0.28402777777777777</v>
      </c>
      <c r="I10" s="33">
        <v>72.9</v>
      </c>
      <c r="J10" s="33">
        <v>74.5</v>
      </c>
      <c r="K10" s="33">
        <v>70.4</v>
      </c>
      <c r="L10" s="33">
        <v>14.8</v>
      </c>
      <c r="M10" s="33">
        <v>16.3</v>
      </c>
      <c r="N10" s="33">
        <v>13.6</v>
      </c>
      <c r="O10" s="33">
        <v>0</v>
      </c>
      <c r="P10" s="33"/>
      <c r="Q10" s="28"/>
      <c r="R10" s="33">
        <v>8.5</v>
      </c>
      <c r="S10" s="34">
        <v>13.94</v>
      </c>
      <c r="T10" s="33">
        <v>1.4</v>
      </c>
      <c r="U10" s="33">
        <v>3.6</v>
      </c>
      <c r="V10" s="33">
        <v>9.2</v>
      </c>
      <c r="W10" s="28">
        <v>0.47430555555555554</v>
      </c>
      <c r="X10" s="35" t="s">
        <v>394</v>
      </c>
    </row>
    <row r="11" spans="2:24" ht="13.5">
      <c r="B11" s="152" t="s">
        <v>48</v>
      </c>
      <c r="C11" s="36" t="s">
        <v>49</v>
      </c>
      <c r="D11" s="26">
        <f>SUM(D6:D10)</f>
        <v>68.19999999999999</v>
      </c>
      <c r="E11" s="26">
        <f>SUM(E6:E10)</f>
        <v>100.6</v>
      </c>
      <c r="F11" s="37"/>
      <c r="G11" s="26">
        <f>SUM(G6:G10)</f>
        <v>43.6</v>
      </c>
      <c r="H11" s="38"/>
      <c r="I11" s="26">
        <f aca="true" t="shared" si="0" ref="I11:P11">SUM(I6:I10)</f>
        <v>360.29999999999995</v>
      </c>
      <c r="J11" s="26">
        <f t="shared" si="0"/>
        <v>369.79999999999995</v>
      </c>
      <c r="K11" s="26">
        <f t="shared" si="0"/>
        <v>347.4</v>
      </c>
      <c r="L11" s="26">
        <f t="shared" si="0"/>
        <v>77.7</v>
      </c>
      <c r="M11" s="26">
        <f t="shared" si="0"/>
        <v>86.69999999999999</v>
      </c>
      <c r="N11" s="26">
        <f t="shared" si="0"/>
        <v>69.89999999999999</v>
      </c>
      <c r="O11" s="26">
        <f t="shared" si="0"/>
        <v>0</v>
      </c>
      <c r="P11" s="26">
        <f t="shared" si="0"/>
        <v>0</v>
      </c>
      <c r="Q11" s="38"/>
      <c r="R11" s="26">
        <f>SUM(R6:R10)</f>
        <v>34.6</v>
      </c>
      <c r="S11" s="29">
        <f>SUM(S6:S10)</f>
        <v>63.81999999999999</v>
      </c>
      <c r="T11" s="26">
        <f>SUM(T6:T10)</f>
        <v>6.699999999999999</v>
      </c>
      <c r="U11" s="26">
        <f>SUM(U6:U10)</f>
        <v>16.700000000000003</v>
      </c>
      <c r="V11" s="26">
        <f>SUM(V6:V10)</f>
        <v>33.9</v>
      </c>
      <c r="W11" s="38"/>
      <c r="X11" s="30"/>
    </row>
    <row r="12" spans="2:24" ht="13.5">
      <c r="B12" s="153"/>
      <c r="C12" s="39" t="s">
        <v>30</v>
      </c>
      <c r="D12" s="40">
        <f>AVERAGE(D6:D10)</f>
        <v>13.639999999999997</v>
      </c>
      <c r="E12" s="40">
        <f>AVERAGE(E6:E10)</f>
        <v>20.119999999999997</v>
      </c>
      <c r="F12" s="41"/>
      <c r="G12" s="40">
        <f>AVERAGE(G6:G10)</f>
        <v>8.72</v>
      </c>
      <c r="H12" s="42"/>
      <c r="I12" s="40">
        <f aca="true" t="shared" si="1" ref="I12:N12">AVERAGE(I6:I10)</f>
        <v>72.05999999999999</v>
      </c>
      <c r="J12" s="40">
        <f t="shared" si="1"/>
        <v>73.96</v>
      </c>
      <c r="K12" s="40">
        <f t="shared" si="1"/>
        <v>69.47999999999999</v>
      </c>
      <c r="L12" s="40">
        <f t="shared" si="1"/>
        <v>15.540000000000001</v>
      </c>
      <c r="M12" s="40">
        <f t="shared" si="1"/>
        <v>17.339999999999996</v>
      </c>
      <c r="N12" s="40">
        <f t="shared" si="1"/>
        <v>13.979999999999999</v>
      </c>
      <c r="O12" s="43"/>
      <c r="P12" s="43"/>
      <c r="Q12" s="42"/>
      <c r="R12" s="43"/>
      <c r="S12" s="44">
        <f>AVERAGE(S6:S10)</f>
        <v>12.764</v>
      </c>
      <c r="T12" s="40">
        <f>AVERAGE(T6:T10)</f>
        <v>1.3399999999999999</v>
      </c>
      <c r="U12" s="40">
        <f>AVERAGE(U6:U10)</f>
        <v>3.3400000000000007</v>
      </c>
      <c r="V12" s="40">
        <f>AVERAGE(V6:V10)</f>
        <v>6.779999999999999</v>
      </c>
      <c r="W12" s="42"/>
      <c r="X12" s="45"/>
    </row>
    <row r="13" spans="2:24" ht="13.5">
      <c r="B13" s="31"/>
      <c r="C13" s="32">
        <v>6</v>
      </c>
      <c r="D13" s="26">
        <v>12.9</v>
      </c>
      <c r="E13" s="26">
        <v>20.5</v>
      </c>
      <c r="F13" s="27">
        <v>0.6263888888888889</v>
      </c>
      <c r="G13" s="26">
        <v>6.8</v>
      </c>
      <c r="H13" s="28">
        <v>0.2833333333333333</v>
      </c>
      <c r="I13" s="26">
        <v>72.2</v>
      </c>
      <c r="J13" s="26">
        <v>74.6</v>
      </c>
      <c r="K13" s="26">
        <v>69.3</v>
      </c>
      <c r="L13" s="26">
        <v>14.8</v>
      </c>
      <c r="M13" s="26">
        <v>17.1</v>
      </c>
      <c r="N13" s="26">
        <v>12.9</v>
      </c>
      <c r="O13" s="26">
        <v>0</v>
      </c>
      <c r="P13" s="26"/>
      <c r="Q13" s="28"/>
      <c r="R13" s="26">
        <v>8.6</v>
      </c>
      <c r="S13" s="29">
        <v>14.09</v>
      </c>
      <c r="T13" s="26">
        <v>1.2</v>
      </c>
      <c r="U13" s="26">
        <v>2.4</v>
      </c>
      <c r="V13" s="26">
        <v>4.5</v>
      </c>
      <c r="W13" s="28">
        <v>0.5708333333333333</v>
      </c>
      <c r="X13" s="30" t="s">
        <v>395</v>
      </c>
    </row>
    <row r="14" spans="2:24" ht="13.5">
      <c r="B14" s="31"/>
      <c r="C14" s="32">
        <v>7</v>
      </c>
      <c r="D14" s="33">
        <v>16</v>
      </c>
      <c r="E14" s="33">
        <v>21.3</v>
      </c>
      <c r="F14" s="27">
        <v>0.55625</v>
      </c>
      <c r="G14" s="33">
        <v>11.1</v>
      </c>
      <c r="H14" s="28">
        <v>0.2125</v>
      </c>
      <c r="I14" s="33">
        <v>71.3</v>
      </c>
      <c r="J14" s="33">
        <v>73</v>
      </c>
      <c r="K14" s="33">
        <v>69.3</v>
      </c>
      <c r="L14" s="33">
        <v>16.1</v>
      </c>
      <c r="M14" s="33">
        <v>18</v>
      </c>
      <c r="N14" s="33">
        <v>14.4</v>
      </c>
      <c r="O14" s="33">
        <v>0</v>
      </c>
      <c r="P14" s="33"/>
      <c r="Q14" s="28"/>
      <c r="R14" s="33">
        <v>5.4</v>
      </c>
      <c r="S14" s="34">
        <v>11.91</v>
      </c>
      <c r="T14" s="33">
        <v>1</v>
      </c>
      <c r="U14" s="33">
        <v>3.1</v>
      </c>
      <c r="V14" s="33">
        <v>4.8</v>
      </c>
      <c r="W14" s="28">
        <v>0.5569444444444445</v>
      </c>
      <c r="X14" s="35" t="s">
        <v>396</v>
      </c>
    </row>
    <row r="15" spans="2:24" ht="13.5">
      <c r="B15" s="31"/>
      <c r="C15" s="32">
        <v>8</v>
      </c>
      <c r="D15" s="33">
        <v>15.9</v>
      </c>
      <c r="E15" s="33">
        <v>17.6</v>
      </c>
      <c r="F15" s="27">
        <v>0.6131944444444445</v>
      </c>
      <c r="G15" s="33">
        <v>14.8</v>
      </c>
      <c r="H15" s="133" t="s">
        <v>129</v>
      </c>
      <c r="I15" s="33">
        <v>71.4</v>
      </c>
      <c r="J15" s="33">
        <v>72.2</v>
      </c>
      <c r="K15" s="33">
        <v>70.6</v>
      </c>
      <c r="L15" s="33">
        <v>16.8</v>
      </c>
      <c r="M15" s="33">
        <v>17.4</v>
      </c>
      <c r="N15" s="33">
        <v>16.2</v>
      </c>
      <c r="O15" s="33">
        <v>8.5</v>
      </c>
      <c r="P15" s="33">
        <v>1.5</v>
      </c>
      <c r="Q15" s="109" t="s">
        <v>397</v>
      </c>
      <c r="R15" s="33">
        <v>0</v>
      </c>
      <c r="S15" s="34">
        <v>2.58</v>
      </c>
      <c r="T15" s="33">
        <v>0.7</v>
      </c>
      <c r="U15" s="33">
        <v>1.8</v>
      </c>
      <c r="V15" s="33">
        <v>3.2</v>
      </c>
      <c r="W15" s="28">
        <v>0.027083333333333334</v>
      </c>
      <c r="X15" s="35" t="s">
        <v>398</v>
      </c>
    </row>
    <row r="16" spans="2:24" ht="13.5">
      <c r="B16" s="31"/>
      <c r="C16" s="32">
        <v>9</v>
      </c>
      <c r="D16" s="33">
        <v>13.7</v>
      </c>
      <c r="E16" s="33">
        <v>18.1</v>
      </c>
      <c r="F16" s="27">
        <v>0.5715277777777777</v>
      </c>
      <c r="G16" s="33">
        <v>7.6</v>
      </c>
      <c r="H16" s="133" t="s">
        <v>129</v>
      </c>
      <c r="I16" s="33">
        <v>72.2</v>
      </c>
      <c r="J16" s="33">
        <v>74.3</v>
      </c>
      <c r="K16" s="33">
        <v>70.2</v>
      </c>
      <c r="L16" s="33">
        <v>16</v>
      </c>
      <c r="M16" s="33">
        <v>17.3</v>
      </c>
      <c r="N16" s="33">
        <v>14.6</v>
      </c>
      <c r="O16" s="33">
        <v>0</v>
      </c>
      <c r="P16" s="33"/>
      <c r="Q16" s="28"/>
      <c r="R16" s="33">
        <v>7.4</v>
      </c>
      <c r="S16" s="34">
        <v>12.74</v>
      </c>
      <c r="T16" s="33">
        <v>1.4</v>
      </c>
      <c r="U16" s="33">
        <v>3.6</v>
      </c>
      <c r="V16" s="33">
        <v>9.6</v>
      </c>
      <c r="W16" s="28">
        <v>0.5930555555555556</v>
      </c>
      <c r="X16" s="35" t="s">
        <v>399</v>
      </c>
    </row>
    <row r="17" spans="2:24" ht="13.5">
      <c r="B17" s="31"/>
      <c r="C17" s="32">
        <v>10</v>
      </c>
      <c r="D17" s="33">
        <v>13.3</v>
      </c>
      <c r="E17" s="33">
        <v>20.3</v>
      </c>
      <c r="F17" s="27">
        <v>0.5694444444444444</v>
      </c>
      <c r="G17" s="33">
        <v>5.3</v>
      </c>
      <c r="H17" s="28">
        <v>0.29375</v>
      </c>
      <c r="I17" s="33">
        <v>72.2</v>
      </c>
      <c r="J17" s="33">
        <v>75</v>
      </c>
      <c r="K17" s="33">
        <v>69.4</v>
      </c>
      <c r="L17" s="33">
        <v>14.5</v>
      </c>
      <c r="M17" s="33">
        <v>16.3</v>
      </c>
      <c r="N17" s="33">
        <v>12.7</v>
      </c>
      <c r="O17" s="33">
        <v>0</v>
      </c>
      <c r="P17" s="33"/>
      <c r="Q17" s="28"/>
      <c r="R17" s="33">
        <v>7.9</v>
      </c>
      <c r="S17" s="34">
        <v>13.9</v>
      </c>
      <c r="T17" s="33">
        <v>1.3</v>
      </c>
      <c r="U17" s="33">
        <v>3</v>
      </c>
      <c r="V17" s="33">
        <v>7.5</v>
      </c>
      <c r="W17" s="28">
        <v>0.5868055555555556</v>
      </c>
      <c r="X17" s="35" t="s">
        <v>400</v>
      </c>
    </row>
    <row r="18" spans="2:24" ht="13.5">
      <c r="B18" s="152" t="s">
        <v>50</v>
      </c>
      <c r="C18" s="36" t="s">
        <v>49</v>
      </c>
      <c r="D18" s="26">
        <f>SUM(D13:D17)</f>
        <v>71.8</v>
      </c>
      <c r="E18" s="26">
        <f>SUM(E13:E17)</f>
        <v>97.8</v>
      </c>
      <c r="F18" s="37"/>
      <c r="G18" s="26">
        <f>SUM(G13:G17)</f>
        <v>45.6</v>
      </c>
      <c r="H18" s="38"/>
      <c r="I18" s="26">
        <f aca="true" t="shared" si="2" ref="I18:P18">SUM(I13:I17)</f>
        <v>359.3</v>
      </c>
      <c r="J18" s="26">
        <f t="shared" si="2"/>
        <v>369.1</v>
      </c>
      <c r="K18" s="26">
        <f t="shared" si="2"/>
        <v>348.79999999999995</v>
      </c>
      <c r="L18" s="26">
        <f t="shared" si="2"/>
        <v>78.2</v>
      </c>
      <c r="M18" s="26">
        <f t="shared" si="2"/>
        <v>86.1</v>
      </c>
      <c r="N18" s="26">
        <f t="shared" si="2"/>
        <v>70.8</v>
      </c>
      <c r="O18" s="26">
        <f t="shared" si="2"/>
        <v>8.5</v>
      </c>
      <c r="P18" s="26">
        <f t="shared" si="2"/>
        <v>1.5</v>
      </c>
      <c r="Q18" s="38"/>
      <c r="R18" s="26">
        <f>SUM(R13:R17)</f>
        <v>29.299999999999997</v>
      </c>
      <c r="S18" s="29">
        <f>SUM(S13:S17)</f>
        <v>55.22</v>
      </c>
      <c r="T18" s="26">
        <f>SUM(T13:T17)</f>
        <v>5.6000000000000005</v>
      </c>
      <c r="U18" s="26">
        <f>SUM(U13:U17)</f>
        <v>13.9</v>
      </c>
      <c r="V18" s="26">
        <f>SUM(V13:V17)</f>
        <v>29.6</v>
      </c>
      <c r="W18" s="38"/>
      <c r="X18" s="30"/>
    </row>
    <row r="19" spans="2:24" ht="13.5">
      <c r="B19" s="153"/>
      <c r="C19" s="39" t="s">
        <v>30</v>
      </c>
      <c r="D19" s="40">
        <f>AVERAGE(D13:D17)</f>
        <v>14.36</v>
      </c>
      <c r="E19" s="40">
        <f>AVERAGE(E13:E17)</f>
        <v>19.56</v>
      </c>
      <c r="F19" s="41"/>
      <c r="G19" s="40">
        <f>AVERAGE(G13:G17)</f>
        <v>9.120000000000001</v>
      </c>
      <c r="H19" s="42"/>
      <c r="I19" s="40">
        <f aca="true" t="shared" si="3" ref="I19:N19">AVERAGE(I13:I17)</f>
        <v>71.86</v>
      </c>
      <c r="J19" s="40">
        <f t="shared" si="3"/>
        <v>73.82000000000001</v>
      </c>
      <c r="K19" s="40">
        <f t="shared" si="3"/>
        <v>69.75999999999999</v>
      </c>
      <c r="L19" s="40">
        <f t="shared" si="3"/>
        <v>15.64</v>
      </c>
      <c r="M19" s="40">
        <f t="shared" si="3"/>
        <v>17.22</v>
      </c>
      <c r="N19" s="40">
        <f t="shared" si="3"/>
        <v>14.16</v>
      </c>
      <c r="O19" s="43"/>
      <c r="P19" s="43"/>
      <c r="Q19" s="42"/>
      <c r="R19" s="43"/>
      <c r="S19" s="44">
        <f>AVERAGE(S13:S17)</f>
        <v>11.044</v>
      </c>
      <c r="T19" s="40">
        <f>AVERAGE(T13:T17)</f>
        <v>1.12</v>
      </c>
      <c r="U19" s="40">
        <f>AVERAGE(U13:U17)</f>
        <v>2.7800000000000002</v>
      </c>
      <c r="V19" s="40">
        <f>AVERAGE(V13:V17)</f>
        <v>5.92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140</v>
      </c>
      <c r="E20" s="26">
        <f>SUM(E6:E10,E13:E17)</f>
        <v>198.4</v>
      </c>
      <c r="F20" s="37"/>
      <c r="G20" s="26">
        <f>SUM(G6:G10,G13:G17)</f>
        <v>89.19999999999999</v>
      </c>
      <c r="H20" s="38"/>
      <c r="I20" s="26">
        <f aca="true" t="shared" si="4" ref="I20:P20">SUM(I6:I10,I13:I17)</f>
        <v>719.6</v>
      </c>
      <c r="J20" s="26">
        <f t="shared" si="4"/>
        <v>738.9</v>
      </c>
      <c r="K20" s="26">
        <f t="shared" si="4"/>
        <v>696.2</v>
      </c>
      <c r="L20" s="26">
        <f t="shared" si="4"/>
        <v>155.89999999999998</v>
      </c>
      <c r="M20" s="26">
        <f t="shared" si="4"/>
        <v>172.8</v>
      </c>
      <c r="N20" s="26">
        <f t="shared" si="4"/>
        <v>140.7</v>
      </c>
      <c r="O20" s="26">
        <f t="shared" si="4"/>
        <v>8.5</v>
      </c>
      <c r="P20" s="26">
        <f t="shared" si="4"/>
        <v>1.5</v>
      </c>
      <c r="Q20" s="38"/>
      <c r="R20" s="26">
        <f>SUM(R6:R10,R13:R17)</f>
        <v>63.9</v>
      </c>
      <c r="S20" s="29">
        <f>SUM(S6:S10,S13:S17)</f>
        <v>119.03999999999999</v>
      </c>
      <c r="T20" s="26">
        <f>SUM(T6:T10,T13:T17)</f>
        <v>12.299999999999999</v>
      </c>
      <c r="U20" s="26">
        <f>SUM(U6:U10,U13:U17)</f>
        <v>30.600000000000005</v>
      </c>
      <c r="V20" s="26">
        <f>SUM(V6:V10,V13:V17)</f>
        <v>63.5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14</v>
      </c>
      <c r="E21" s="40">
        <f>AVERAGE(E6:E10,E13:E17)</f>
        <v>19.84</v>
      </c>
      <c r="F21" s="41"/>
      <c r="G21" s="40">
        <f>AVERAGE(G6:G10,G13:G17)</f>
        <v>8.919999999999998</v>
      </c>
      <c r="H21" s="42"/>
      <c r="I21" s="40">
        <f aca="true" t="shared" si="5" ref="I21:N21">AVERAGE(I6:I10,I13:I17)</f>
        <v>71.96000000000001</v>
      </c>
      <c r="J21" s="40">
        <f t="shared" si="5"/>
        <v>73.89</v>
      </c>
      <c r="K21" s="40">
        <f t="shared" si="5"/>
        <v>69.62</v>
      </c>
      <c r="L21" s="40">
        <f t="shared" si="5"/>
        <v>15.589999999999998</v>
      </c>
      <c r="M21" s="40">
        <f t="shared" si="5"/>
        <v>17.28</v>
      </c>
      <c r="N21" s="40">
        <f t="shared" si="5"/>
        <v>14.069999999999999</v>
      </c>
      <c r="O21" s="43"/>
      <c r="P21" s="43"/>
      <c r="Q21" s="42"/>
      <c r="R21" s="43"/>
      <c r="S21" s="44">
        <f>AVERAGE(S6:S10,S13:S17)</f>
        <v>11.904</v>
      </c>
      <c r="T21" s="40">
        <f>AVERAGE(T6:T10,T13:T17)</f>
        <v>1.23</v>
      </c>
      <c r="U21" s="40">
        <f>AVERAGE(U6:U10,U13:U17)</f>
        <v>3.0600000000000005</v>
      </c>
      <c r="V21" s="40">
        <f>AVERAGE(V6:V10,V13:V17)</f>
        <v>6.35</v>
      </c>
      <c r="W21" s="42"/>
      <c r="X21" s="45"/>
    </row>
    <row r="22" spans="2:24" ht="13.5">
      <c r="B22" s="31"/>
      <c r="C22" s="32">
        <v>11</v>
      </c>
      <c r="D22" s="26">
        <v>15.3</v>
      </c>
      <c r="E22" s="26">
        <v>19.8</v>
      </c>
      <c r="F22" s="27">
        <v>0.17847222222222223</v>
      </c>
      <c r="G22" s="26">
        <v>10.5</v>
      </c>
      <c r="H22" s="28">
        <v>0.9236111111111112</v>
      </c>
      <c r="I22" s="26">
        <v>71.7</v>
      </c>
      <c r="J22" s="26">
        <v>73.4</v>
      </c>
      <c r="K22" s="26">
        <v>70.5</v>
      </c>
      <c r="L22" s="26">
        <v>15.5</v>
      </c>
      <c r="M22" s="26">
        <v>16.5</v>
      </c>
      <c r="N22" s="26">
        <v>13.9</v>
      </c>
      <c r="O22" s="26">
        <v>11</v>
      </c>
      <c r="P22" s="26">
        <v>10.5</v>
      </c>
      <c r="Q22" s="28">
        <v>0.041666666666666664</v>
      </c>
      <c r="R22" s="26">
        <v>4.6</v>
      </c>
      <c r="S22" s="29">
        <v>10.03</v>
      </c>
      <c r="T22" s="26">
        <v>2.1</v>
      </c>
      <c r="U22" s="26">
        <v>5.2</v>
      </c>
      <c r="V22" s="26">
        <v>11.3</v>
      </c>
      <c r="W22" s="28">
        <v>0.607638888888889</v>
      </c>
      <c r="X22" s="30" t="s">
        <v>400</v>
      </c>
    </row>
    <row r="23" spans="2:24" ht="13.5">
      <c r="B23" s="31"/>
      <c r="C23" s="32">
        <v>12</v>
      </c>
      <c r="D23" s="33">
        <v>10.5</v>
      </c>
      <c r="E23" s="33">
        <v>14.9</v>
      </c>
      <c r="F23" s="27">
        <v>0.6166666666666667</v>
      </c>
      <c r="G23" s="33">
        <v>7.1</v>
      </c>
      <c r="H23" s="28">
        <v>0.9604166666666667</v>
      </c>
      <c r="I23" s="33">
        <v>73.1</v>
      </c>
      <c r="J23" s="33">
        <v>74.5</v>
      </c>
      <c r="K23" s="33">
        <v>70.9</v>
      </c>
      <c r="L23" s="33">
        <v>13.3</v>
      </c>
      <c r="M23" s="33">
        <v>14.2</v>
      </c>
      <c r="N23" s="33">
        <v>12.3</v>
      </c>
      <c r="O23" s="33">
        <v>0</v>
      </c>
      <c r="P23" s="33"/>
      <c r="Q23" s="28"/>
      <c r="R23" s="33">
        <v>7.7</v>
      </c>
      <c r="S23" s="34">
        <v>14.06</v>
      </c>
      <c r="T23" s="33">
        <v>1.3</v>
      </c>
      <c r="U23" s="33">
        <v>3</v>
      </c>
      <c r="V23" s="33">
        <v>8.8</v>
      </c>
      <c r="W23" s="28">
        <v>0.47430555555555554</v>
      </c>
      <c r="X23" s="35" t="s">
        <v>401</v>
      </c>
    </row>
    <row r="24" spans="2:24" ht="13.5">
      <c r="B24" s="31"/>
      <c r="C24" s="32">
        <v>13</v>
      </c>
      <c r="D24" s="33">
        <v>12</v>
      </c>
      <c r="E24" s="33">
        <v>19.6</v>
      </c>
      <c r="F24" s="27">
        <v>0.6090277777777778</v>
      </c>
      <c r="G24" s="33">
        <v>5.7</v>
      </c>
      <c r="H24" s="28">
        <v>0.2708333333333333</v>
      </c>
      <c r="I24" s="33">
        <v>72.6</v>
      </c>
      <c r="J24" s="33">
        <v>74.9</v>
      </c>
      <c r="K24" s="33">
        <v>69.6</v>
      </c>
      <c r="L24" s="33">
        <v>12.8</v>
      </c>
      <c r="M24" s="33">
        <v>14.1</v>
      </c>
      <c r="N24" s="33">
        <v>11.2</v>
      </c>
      <c r="O24" s="33">
        <v>0</v>
      </c>
      <c r="P24" s="33"/>
      <c r="Q24" s="28"/>
      <c r="R24" s="33">
        <v>8.3</v>
      </c>
      <c r="S24" s="34">
        <v>13.77</v>
      </c>
      <c r="T24" s="33">
        <v>1.4</v>
      </c>
      <c r="U24" s="33">
        <v>3.7</v>
      </c>
      <c r="V24" s="33">
        <v>7.5</v>
      </c>
      <c r="W24" s="28">
        <v>0.5694444444444444</v>
      </c>
      <c r="X24" s="35" t="s">
        <v>408</v>
      </c>
    </row>
    <row r="25" spans="2:24" ht="13.5">
      <c r="B25" s="31"/>
      <c r="C25" s="32">
        <v>14</v>
      </c>
      <c r="D25" s="33">
        <v>12.5</v>
      </c>
      <c r="E25" s="33">
        <v>15.1</v>
      </c>
      <c r="F25" s="27">
        <v>0.5180555555555556</v>
      </c>
      <c r="G25" s="33">
        <v>9.8</v>
      </c>
      <c r="H25" s="28">
        <v>0.9284722222222223</v>
      </c>
      <c r="I25" s="33">
        <v>72.5</v>
      </c>
      <c r="J25" s="33">
        <v>73.5</v>
      </c>
      <c r="K25" s="33">
        <v>71.3</v>
      </c>
      <c r="L25" s="33">
        <v>13.6</v>
      </c>
      <c r="M25" s="33">
        <v>14.5</v>
      </c>
      <c r="N25" s="33">
        <v>12.9</v>
      </c>
      <c r="O25" s="33">
        <v>14</v>
      </c>
      <c r="P25" s="33">
        <v>4.5</v>
      </c>
      <c r="Q25" s="28">
        <v>0.4166666666666667</v>
      </c>
      <c r="R25" s="33">
        <v>0</v>
      </c>
      <c r="S25" s="34">
        <v>2</v>
      </c>
      <c r="T25" s="33">
        <v>1</v>
      </c>
      <c r="U25" s="33">
        <v>2.7</v>
      </c>
      <c r="V25" s="33">
        <v>4</v>
      </c>
      <c r="W25" s="28">
        <v>0.059722222222222225</v>
      </c>
      <c r="X25" s="35" t="s">
        <v>402</v>
      </c>
    </row>
    <row r="26" spans="2:24" ht="13.5">
      <c r="B26" s="31"/>
      <c r="C26" s="32">
        <v>15</v>
      </c>
      <c r="D26" s="33">
        <v>10.6</v>
      </c>
      <c r="E26" s="33">
        <v>15.4</v>
      </c>
      <c r="F26" s="27">
        <v>0.5868055555555556</v>
      </c>
      <c r="G26" s="33">
        <v>6.3</v>
      </c>
      <c r="H26" s="28">
        <v>0.9965277777777778</v>
      </c>
      <c r="I26" s="33">
        <v>73.2</v>
      </c>
      <c r="J26" s="33">
        <v>74.8</v>
      </c>
      <c r="K26" s="33">
        <v>71</v>
      </c>
      <c r="L26" s="33">
        <v>12.9</v>
      </c>
      <c r="M26" s="33">
        <v>14.1</v>
      </c>
      <c r="N26" s="33">
        <v>11.9</v>
      </c>
      <c r="O26" s="33">
        <v>0.5</v>
      </c>
      <c r="P26" s="33">
        <v>0.5</v>
      </c>
      <c r="Q26" s="28">
        <v>0.041666666666666664</v>
      </c>
      <c r="R26" s="33">
        <v>4.8</v>
      </c>
      <c r="S26" s="34">
        <v>9.07</v>
      </c>
      <c r="T26" s="33">
        <v>1.4</v>
      </c>
      <c r="U26" s="33">
        <v>3.1</v>
      </c>
      <c r="V26" s="33">
        <v>6.9</v>
      </c>
      <c r="W26" s="28">
        <v>0.6694444444444444</v>
      </c>
      <c r="X26" s="35" t="s">
        <v>403</v>
      </c>
    </row>
    <row r="27" spans="2:24" ht="13.5">
      <c r="B27" s="152" t="s">
        <v>52</v>
      </c>
      <c r="C27" s="36" t="s">
        <v>49</v>
      </c>
      <c r="D27" s="26">
        <f>SUM(D22:D26)</f>
        <v>60.9</v>
      </c>
      <c r="E27" s="26">
        <f>SUM(E22:E26)</f>
        <v>84.80000000000001</v>
      </c>
      <c r="F27" s="37"/>
      <c r="G27" s="26">
        <f>SUM(G22:G26)</f>
        <v>39.4</v>
      </c>
      <c r="H27" s="38"/>
      <c r="I27" s="26">
        <f aca="true" t="shared" si="6" ref="I27:P27">SUM(I22:I26)</f>
        <v>363.09999999999997</v>
      </c>
      <c r="J27" s="26">
        <f t="shared" si="6"/>
        <v>371.1</v>
      </c>
      <c r="K27" s="26">
        <f t="shared" si="6"/>
        <v>353.3</v>
      </c>
      <c r="L27" s="26">
        <f t="shared" si="6"/>
        <v>68.10000000000001</v>
      </c>
      <c r="M27" s="26">
        <f t="shared" si="6"/>
        <v>73.39999999999999</v>
      </c>
      <c r="N27" s="26">
        <f t="shared" si="6"/>
        <v>62.2</v>
      </c>
      <c r="O27" s="26">
        <f t="shared" si="6"/>
        <v>25.5</v>
      </c>
      <c r="P27" s="26">
        <f t="shared" si="6"/>
        <v>15.5</v>
      </c>
      <c r="Q27" s="38"/>
      <c r="R27" s="26">
        <f>SUM(R22:R26)</f>
        <v>25.400000000000002</v>
      </c>
      <c r="S27" s="29">
        <f>SUM(S22:S26)</f>
        <v>48.93</v>
      </c>
      <c r="T27" s="26">
        <f>SUM(T22:T26)</f>
        <v>7.200000000000001</v>
      </c>
      <c r="U27" s="26">
        <f>SUM(U22:U26)</f>
        <v>17.7</v>
      </c>
      <c r="V27" s="26">
        <f>SUM(V22:V26)</f>
        <v>38.5</v>
      </c>
      <c r="W27" s="38"/>
      <c r="X27" s="30"/>
    </row>
    <row r="28" spans="2:24" ht="13.5">
      <c r="B28" s="153"/>
      <c r="C28" s="39" t="s">
        <v>30</v>
      </c>
      <c r="D28" s="40">
        <f>AVERAGE(D22:D26)</f>
        <v>12.18</v>
      </c>
      <c r="E28" s="40">
        <f>AVERAGE(E22:E26)</f>
        <v>16.96</v>
      </c>
      <c r="F28" s="41"/>
      <c r="G28" s="40">
        <f>AVERAGE(G22:G26)</f>
        <v>7.88</v>
      </c>
      <c r="H28" s="42"/>
      <c r="I28" s="40">
        <f aca="true" t="shared" si="7" ref="I28:N28">AVERAGE(I22:I26)</f>
        <v>72.61999999999999</v>
      </c>
      <c r="J28" s="40">
        <f t="shared" si="7"/>
        <v>74.22</v>
      </c>
      <c r="K28" s="40">
        <f t="shared" si="7"/>
        <v>70.66</v>
      </c>
      <c r="L28" s="40">
        <f t="shared" si="7"/>
        <v>13.620000000000001</v>
      </c>
      <c r="M28" s="40">
        <f t="shared" si="7"/>
        <v>14.679999999999998</v>
      </c>
      <c r="N28" s="40">
        <f t="shared" si="7"/>
        <v>12.440000000000001</v>
      </c>
      <c r="O28" s="43"/>
      <c r="P28" s="43"/>
      <c r="Q28" s="42"/>
      <c r="R28" s="43"/>
      <c r="S28" s="44">
        <f>AVERAGE(S22:S26)</f>
        <v>9.786</v>
      </c>
      <c r="T28" s="40">
        <f>AVERAGE(T22:T26)</f>
        <v>1.4400000000000002</v>
      </c>
      <c r="U28" s="40">
        <f>AVERAGE(U22:U26)</f>
        <v>3.54</v>
      </c>
      <c r="V28" s="40">
        <f>AVERAGE(V22:V26)</f>
        <v>7.7</v>
      </c>
      <c r="W28" s="42"/>
      <c r="X28" s="45"/>
    </row>
    <row r="29" spans="2:24" ht="13.5">
      <c r="B29" s="31"/>
      <c r="C29" s="32">
        <v>16</v>
      </c>
      <c r="D29" s="26">
        <v>8.6</v>
      </c>
      <c r="E29" s="26">
        <v>12.9</v>
      </c>
      <c r="F29" s="27">
        <v>0.545138888888889</v>
      </c>
      <c r="G29" s="26">
        <v>3.9</v>
      </c>
      <c r="H29" s="28">
        <v>0.9972222222222222</v>
      </c>
      <c r="I29" s="26">
        <v>73.8</v>
      </c>
      <c r="J29" s="26">
        <v>75.5</v>
      </c>
      <c r="K29" s="26">
        <v>70.4</v>
      </c>
      <c r="L29" s="26">
        <v>11.8</v>
      </c>
      <c r="M29" s="26">
        <v>12.8</v>
      </c>
      <c r="N29" s="26">
        <v>10.8</v>
      </c>
      <c r="O29" s="26">
        <v>0</v>
      </c>
      <c r="P29" s="26"/>
      <c r="Q29" s="28"/>
      <c r="R29" s="26">
        <v>4.9</v>
      </c>
      <c r="S29" s="29">
        <v>10.58</v>
      </c>
      <c r="T29" s="26">
        <v>1.9</v>
      </c>
      <c r="U29" s="26">
        <v>4.2</v>
      </c>
      <c r="V29" s="26">
        <v>9.3</v>
      </c>
      <c r="W29" s="28">
        <v>0.41041666666666665</v>
      </c>
      <c r="X29" s="30" t="s">
        <v>404</v>
      </c>
    </row>
    <row r="30" spans="2:24" ht="13.5">
      <c r="B30" s="31"/>
      <c r="C30" s="32">
        <v>17</v>
      </c>
      <c r="D30" s="33">
        <v>8.6</v>
      </c>
      <c r="E30" s="33">
        <v>13.8</v>
      </c>
      <c r="F30" s="27">
        <v>0.4930555555555556</v>
      </c>
      <c r="G30" s="33">
        <v>3.3</v>
      </c>
      <c r="H30" s="28">
        <v>0.2548611111111111</v>
      </c>
      <c r="I30" s="33">
        <v>73.8</v>
      </c>
      <c r="J30" s="33">
        <v>75.7</v>
      </c>
      <c r="K30" s="33">
        <v>71.3</v>
      </c>
      <c r="L30" s="33">
        <v>11</v>
      </c>
      <c r="M30" s="33">
        <v>12.1</v>
      </c>
      <c r="N30" s="33">
        <v>9.6</v>
      </c>
      <c r="O30" s="33">
        <v>0</v>
      </c>
      <c r="P30" s="33"/>
      <c r="Q30" s="28"/>
      <c r="R30" s="33">
        <v>5</v>
      </c>
      <c r="S30" s="34">
        <v>9.81</v>
      </c>
      <c r="T30" s="33">
        <v>1.3</v>
      </c>
      <c r="U30" s="33">
        <v>2.7</v>
      </c>
      <c r="V30" s="33">
        <v>4.6</v>
      </c>
      <c r="W30" s="28">
        <v>0.9194444444444444</v>
      </c>
      <c r="X30" s="35" t="s">
        <v>405</v>
      </c>
    </row>
    <row r="31" spans="2:24" ht="13.5">
      <c r="B31" s="31"/>
      <c r="C31" s="32">
        <v>18</v>
      </c>
      <c r="D31" s="33">
        <v>11.1</v>
      </c>
      <c r="E31" s="33">
        <v>12.4</v>
      </c>
      <c r="F31" s="27">
        <v>0.74375</v>
      </c>
      <c r="G31" s="33">
        <v>8</v>
      </c>
      <c r="H31" s="133" t="s">
        <v>129</v>
      </c>
      <c r="I31" s="33">
        <v>73.1</v>
      </c>
      <c r="J31" s="33">
        <v>74.2</v>
      </c>
      <c r="K31" s="33">
        <v>72.4</v>
      </c>
      <c r="L31" s="33">
        <v>12</v>
      </c>
      <c r="M31" s="33">
        <v>12.6</v>
      </c>
      <c r="N31" s="33">
        <v>11.5</v>
      </c>
      <c r="O31" s="33">
        <v>22.5</v>
      </c>
      <c r="P31" s="33">
        <v>5</v>
      </c>
      <c r="Q31" s="28">
        <v>0.4166666666666667</v>
      </c>
      <c r="R31" s="33">
        <v>0</v>
      </c>
      <c r="S31" s="34">
        <v>1.45</v>
      </c>
      <c r="T31" s="33">
        <v>1</v>
      </c>
      <c r="U31" s="33">
        <v>2.7</v>
      </c>
      <c r="V31" s="33">
        <v>8.2</v>
      </c>
      <c r="W31" s="28">
        <v>0.9229166666666666</v>
      </c>
      <c r="X31" s="35" t="s">
        <v>406</v>
      </c>
    </row>
    <row r="32" spans="2:24" ht="13.5">
      <c r="B32" s="31"/>
      <c r="C32" s="32">
        <v>19</v>
      </c>
      <c r="D32" s="33">
        <v>8.4</v>
      </c>
      <c r="E32" s="33">
        <v>11.7</v>
      </c>
      <c r="F32" s="27">
        <v>0.5548611111111111</v>
      </c>
      <c r="G32" s="33">
        <v>6</v>
      </c>
      <c r="H32" s="28">
        <v>0.29375</v>
      </c>
      <c r="I32" s="33">
        <v>74</v>
      </c>
      <c r="J32" s="33">
        <v>74.9</v>
      </c>
      <c r="K32" s="33">
        <v>72.4</v>
      </c>
      <c r="L32" s="33">
        <v>11.1</v>
      </c>
      <c r="M32" s="33">
        <v>11.9</v>
      </c>
      <c r="N32" s="33">
        <v>10.4</v>
      </c>
      <c r="O32" s="33">
        <v>0</v>
      </c>
      <c r="P32" s="33"/>
      <c r="Q32" s="28"/>
      <c r="R32" s="33">
        <v>2.4</v>
      </c>
      <c r="S32" s="34">
        <v>7.37</v>
      </c>
      <c r="T32" s="33">
        <v>2.2</v>
      </c>
      <c r="U32" s="33">
        <v>5.7</v>
      </c>
      <c r="V32" s="33">
        <v>11.1</v>
      </c>
      <c r="W32" s="28">
        <v>0.5125000000000001</v>
      </c>
      <c r="X32" s="35" t="s">
        <v>407</v>
      </c>
    </row>
    <row r="33" spans="2:24" ht="13.5">
      <c r="B33" s="31"/>
      <c r="C33" s="32">
        <v>20</v>
      </c>
      <c r="D33" s="33">
        <v>7.7</v>
      </c>
      <c r="E33" s="33">
        <v>9.2</v>
      </c>
      <c r="F33" s="27">
        <v>0.4277777777777778</v>
      </c>
      <c r="G33" s="33">
        <v>6.7</v>
      </c>
      <c r="H33" s="28">
        <v>0.7847222222222222</v>
      </c>
      <c r="I33" s="33">
        <v>74.2</v>
      </c>
      <c r="J33" s="33">
        <v>74.6</v>
      </c>
      <c r="K33" s="33">
        <v>73.3</v>
      </c>
      <c r="L33" s="33">
        <v>10.6</v>
      </c>
      <c r="M33" s="33">
        <v>11.4</v>
      </c>
      <c r="N33" s="33">
        <v>10.1</v>
      </c>
      <c r="O33" s="33">
        <v>1.5</v>
      </c>
      <c r="P33" s="33">
        <v>1</v>
      </c>
      <c r="Q33" s="28">
        <v>0.5</v>
      </c>
      <c r="R33" s="33">
        <v>0</v>
      </c>
      <c r="S33" s="34">
        <v>3.39</v>
      </c>
      <c r="T33" s="33">
        <v>1.2</v>
      </c>
      <c r="U33" s="33">
        <v>4.3</v>
      </c>
      <c r="V33" s="33">
        <v>11.2</v>
      </c>
      <c r="W33" s="28">
        <v>0.9402777777777778</v>
      </c>
      <c r="X33" s="35" t="s">
        <v>409</v>
      </c>
    </row>
    <row r="34" spans="2:24" ht="13.5">
      <c r="B34" s="152" t="s">
        <v>53</v>
      </c>
      <c r="C34" s="36" t="s">
        <v>49</v>
      </c>
      <c r="D34" s="26">
        <f>SUM(D29:D33)</f>
        <v>44.4</v>
      </c>
      <c r="E34" s="26">
        <f>SUM(E29:E33)</f>
        <v>60</v>
      </c>
      <c r="F34" s="37"/>
      <c r="G34" s="26">
        <f>SUM(G29:G33)</f>
        <v>27.9</v>
      </c>
      <c r="H34" s="38"/>
      <c r="I34" s="26">
        <f aca="true" t="shared" si="8" ref="I34:P34">SUM(I29:I33)</f>
        <v>368.9</v>
      </c>
      <c r="J34" s="26">
        <f t="shared" si="8"/>
        <v>374.9</v>
      </c>
      <c r="K34" s="26">
        <f t="shared" si="8"/>
        <v>359.8</v>
      </c>
      <c r="L34" s="26">
        <f t="shared" si="8"/>
        <v>56.5</v>
      </c>
      <c r="M34" s="26">
        <f t="shared" si="8"/>
        <v>60.8</v>
      </c>
      <c r="N34" s="26">
        <f t="shared" si="8"/>
        <v>52.4</v>
      </c>
      <c r="O34" s="26">
        <f t="shared" si="8"/>
        <v>24</v>
      </c>
      <c r="P34" s="26">
        <f t="shared" si="8"/>
        <v>6</v>
      </c>
      <c r="Q34" s="38"/>
      <c r="R34" s="26">
        <f>SUM(R29:R33)</f>
        <v>12.3</v>
      </c>
      <c r="S34" s="29">
        <f>SUM(S29:S33)</f>
        <v>32.6</v>
      </c>
      <c r="T34" s="26">
        <f>SUM(T29:T33)</f>
        <v>7.6000000000000005</v>
      </c>
      <c r="U34" s="26">
        <f>SUM(U29:U33)</f>
        <v>19.6</v>
      </c>
      <c r="V34" s="26">
        <f>SUM(V29:V33)</f>
        <v>44.400000000000006</v>
      </c>
      <c r="W34" s="38"/>
      <c r="X34" s="30"/>
    </row>
    <row r="35" spans="2:24" ht="13.5">
      <c r="B35" s="153"/>
      <c r="C35" s="39" t="s">
        <v>30</v>
      </c>
      <c r="D35" s="40">
        <f>AVERAGE(D29:D33)</f>
        <v>8.879999999999999</v>
      </c>
      <c r="E35" s="40">
        <f>AVERAGE(E29:E33)</f>
        <v>12</v>
      </c>
      <c r="F35" s="41"/>
      <c r="G35" s="40">
        <f>AVERAGE(G29:G33)</f>
        <v>5.58</v>
      </c>
      <c r="H35" s="42"/>
      <c r="I35" s="40">
        <f aca="true" t="shared" si="9" ref="I35:N35">AVERAGE(I29:I33)</f>
        <v>73.78</v>
      </c>
      <c r="J35" s="40">
        <f t="shared" si="9"/>
        <v>74.97999999999999</v>
      </c>
      <c r="K35" s="40">
        <f t="shared" si="9"/>
        <v>71.96000000000001</v>
      </c>
      <c r="L35" s="40">
        <f t="shared" si="9"/>
        <v>11.3</v>
      </c>
      <c r="M35" s="40">
        <f t="shared" si="9"/>
        <v>12.16</v>
      </c>
      <c r="N35" s="40">
        <f t="shared" si="9"/>
        <v>10.48</v>
      </c>
      <c r="O35" s="43"/>
      <c r="P35" s="43"/>
      <c r="Q35" s="42"/>
      <c r="R35" s="43"/>
      <c r="S35" s="44">
        <f>AVERAGE(S29:S33)</f>
        <v>6.5200000000000005</v>
      </c>
      <c r="T35" s="40">
        <f>AVERAGE(T29:T33)</f>
        <v>1.52</v>
      </c>
      <c r="U35" s="40">
        <f>AVERAGE(U29:U33)</f>
        <v>3.9200000000000004</v>
      </c>
      <c r="V35" s="40">
        <f>AVERAGE(V29:V33)</f>
        <v>8.88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105.3</v>
      </c>
      <c r="E36" s="26">
        <f>SUM(E22:E26,E29:E33)</f>
        <v>144.8</v>
      </c>
      <c r="F36" s="37"/>
      <c r="G36" s="26">
        <f>SUM(G22:G26,G29:G33)</f>
        <v>67.3</v>
      </c>
      <c r="H36" s="38"/>
      <c r="I36" s="26">
        <f aca="true" t="shared" si="10" ref="I36:P36">SUM(I22:I26,I29:I33)</f>
        <v>732</v>
      </c>
      <c r="J36" s="26">
        <f t="shared" si="10"/>
        <v>746.0000000000001</v>
      </c>
      <c r="K36" s="26">
        <f t="shared" si="10"/>
        <v>713.1</v>
      </c>
      <c r="L36" s="26">
        <f t="shared" si="10"/>
        <v>124.6</v>
      </c>
      <c r="M36" s="26">
        <f t="shared" si="10"/>
        <v>134.2</v>
      </c>
      <c r="N36" s="26">
        <f t="shared" si="10"/>
        <v>114.6</v>
      </c>
      <c r="O36" s="26">
        <f t="shared" si="10"/>
        <v>49.5</v>
      </c>
      <c r="P36" s="26">
        <f t="shared" si="10"/>
        <v>21.5</v>
      </c>
      <c r="Q36" s="38"/>
      <c r="R36" s="26">
        <f>SUM(R22:R26,R29:R33)</f>
        <v>37.7</v>
      </c>
      <c r="S36" s="29">
        <f>SUM(S22:S26,S29:S33)</f>
        <v>81.53</v>
      </c>
      <c r="T36" s="26">
        <f>SUM(T22:T26,T29:T33)</f>
        <v>14.8</v>
      </c>
      <c r="U36" s="26">
        <f>SUM(U22:U26,U29:U33)</f>
        <v>37.3</v>
      </c>
      <c r="V36" s="26">
        <f>SUM(V22:V26,V29:V33)</f>
        <v>82.89999999999999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10.53</v>
      </c>
      <c r="E37" s="40">
        <f>AVERAGE(E22:E26,E29:E33)</f>
        <v>14.48</v>
      </c>
      <c r="F37" s="41"/>
      <c r="G37" s="40">
        <f>AVERAGE(G22:G26,G29:G33)</f>
        <v>6.7299999999999995</v>
      </c>
      <c r="H37" s="42"/>
      <c r="I37" s="40">
        <f aca="true" t="shared" si="11" ref="I37:N37">AVERAGE(I22:I26,I29:I33)</f>
        <v>73.2</v>
      </c>
      <c r="J37" s="40">
        <f t="shared" si="11"/>
        <v>74.60000000000001</v>
      </c>
      <c r="K37" s="40">
        <f t="shared" si="11"/>
        <v>71.31</v>
      </c>
      <c r="L37" s="40">
        <f t="shared" si="11"/>
        <v>12.459999999999999</v>
      </c>
      <c r="M37" s="40">
        <f t="shared" si="11"/>
        <v>13.419999999999998</v>
      </c>
      <c r="N37" s="40">
        <f t="shared" si="11"/>
        <v>11.459999999999999</v>
      </c>
      <c r="O37" s="43"/>
      <c r="P37" s="43"/>
      <c r="Q37" s="42"/>
      <c r="R37" s="43"/>
      <c r="S37" s="44">
        <f>AVERAGE(S22:S26,S29:S33)</f>
        <v>8.153</v>
      </c>
      <c r="T37" s="40">
        <f>AVERAGE(T22:T26,T29:T33)</f>
        <v>1.48</v>
      </c>
      <c r="U37" s="40">
        <f>AVERAGE(U22:U26,U29:U33)</f>
        <v>3.7299999999999995</v>
      </c>
      <c r="V37" s="40">
        <f>AVERAGE(V22:V26,V29:V33)</f>
        <v>8.29</v>
      </c>
      <c r="W37" s="42"/>
      <c r="X37" s="45"/>
    </row>
    <row r="38" spans="2:24" ht="13.5">
      <c r="B38" s="31"/>
      <c r="C38" s="32">
        <v>21</v>
      </c>
      <c r="D38" s="26">
        <v>7.3</v>
      </c>
      <c r="E38" s="26">
        <v>12.5</v>
      </c>
      <c r="F38" s="27">
        <v>0.6069444444444444</v>
      </c>
      <c r="G38" s="26">
        <v>3.1</v>
      </c>
      <c r="H38" s="28">
        <v>0.2881944444444445</v>
      </c>
      <c r="I38" s="26">
        <v>74.2</v>
      </c>
      <c r="J38" s="26">
        <v>75.7</v>
      </c>
      <c r="K38" s="26">
        <v>71.5</v>
      </c>
      <c r="L38" s="26">
        <v>9.8</v>
      </c>
      <c r="M38" s="26">
        <v>10.6</v>
      </c>
      <c r="N38" s="26">
        <v>9.1</v>
      </c>
      <c r="O38" s="26">
        <v>0</v>
      </c>
      <c r="P38" s="26"/>
      <c r="Q38" s="28"/>
      <c r="R38" s="26">
        <v>6.2</v>
      </c>
      <c r="S38" s="29">
        <v>11.29</v>
      </c>
      <c r="T38" s="26">
        <v>1.2</v>
      </c>
      <c r="U38" s="26">
        <v>2.8</v>
      </c>
      <c r="V38" s="26">
        <v>6.7</v>
      </c>
      <c r="W38" s="28">
        <v>0.09305555555555556</v>
      </c>
      <c r="X38" s="30" t="s">
        <v>410</v>
      </c>
    </row>
    <row r="39" spans="2:24" ht="13.5">
      <c r="B39" s="31"/>
      <c r="C39" s="32">
        <v>22</v>
      </c>
      <c r="D39" s="33">
        <v>10.4</v>
      </c>
      <c r="E39" s="33">
        <v>17.2</v>
      </c>
      <c r="F39" s="27">
        <v>0.6159722222222223</v>
      </c>
      <c r="G39" s="33">
        <v>3.6</v>
      </c>
      <c r="H39" s="28">
        <v>0.1826388888888889</v>
      </c>
      <c r="I39" s="33">
        <v>73.2</v>
      </c>
      <c r="J39" s="33">
        <v>75.7</v>
      </c>
      <c r="K39" s="33">
        <v>70.5</v>
      </c>
      <c r="L39" s="33">
        <v>10.2</v>
      </c>
      <c r="M39" s="33">
        <v>11.6</v>
      </c>
      <c r="N39" s="33">
        <v>8.5</v>
      </c>
      <c r="O39" s="33">
        <v>4.5</v>
      </c>
      <c r="P39" s="33">
        <v>2</v>
      </c>
      <c r="Q39" s="28">
        <v>0.8333333333333334</v>
      </c>
      <c r="R39" s="33">
        <v>1.6</v>
      </c>
      <c r="S39" s="34">
        <v>6.14</v>
      </c>
      <c r="T39" s="33">
        <v>1.1</v>
      </c>
      <c r="U39" s="33">
        <v>2.4</v>
      </c>
      <c r="V39" s="33">
        <v>7.8</v>
      </c>
      <c r="W39" s="28">
        <v>0.6270833333333333</v>
      </c>
      <c r="X39" s="35" t="s">
        <v>411</v>
      </c>
    </row>
    <row r="40" spans="2:24" ht="13.5">
      <c r="B40" s="31"/>
      <c r="C40" s="32">
        <v>23</v>
      </c>
      <c r="D40" s="33">
        <v>10.3</v>
      </c>
      <c r="E40" s="33">
        <v>13.3</v>
      </c>
      <c r="F40" s="27">
        <v>0.5673611111111111</v>
      </c>
      <c r="G40" s="33">
        <v>4.7</v>
      </c>
      <c r="H40" s="28">
        <v>0.9951388888888889</v>
      </c>
      <c r="I40" s="33">
        <v>73.4</v>
      </c>
      <c r="J40" s="33">
        <v>75.4</v>
      </c>
      <c r="K40" s="33">
        <v>71.9</v>
      </c>
      <c r="L40" s="33">
        <v>11.1</v>
      </c>
      <c r="M40" s="33">
        <v>11.9</v>
      </c>
      <c r="N40" s="33">
        <v>9.5</v>
      </c>
      <c r="O40" s="33">
        <v>14</v>
      </c>
      <c r="P40" s="33">
        <v>4</v>
      </c>
      <c r="Q40" s="28">
        <v>0.16666666666666666</v>
      </c>
      <c r="R40" s="33">
        <v>3.5</v>
      </c>
      <c r="S40" s="34">
        <v>8.98</v>
      </c>
      <c r="T40" s="33">
        <v>2</v>
      </c>
      <c r="U40" s="33">
        <v>5.6</v>
      </c>
      <c r="V40" s="33">
        <v>14.5</v>
      </c>
      <c r="W40" s="28">
        <v>0.5743055555555555</v>
      </c>
      <c r="X40" s="35" t="s">
        <v>412</v>
      </c>
    </row>
    <row r="41" spans="2:24" ht="13.5">
      <c r="B41" s="31"/>
      <c r="C41" s="32">
        <v>24</v>
      </c>
      <c r="D41" s="33">
        <v>8</v>
      </c>
      <c r="E41" s="33">
        <v>11.9</v>
      </c>
      <c r="F41" s="27">
        <v>0.5729166666666666</v>
      </c>
      <c r="G41" s="33">
        <v>3.9</v>
      </c>
      <c r="H41" s="28">
        <v>0.04861111111111111</v>
      </c>
      <c r="I41" s="33">
        <v>74.1</v>
      </c>
      <c r="J41" s="33">
        <v>75.6</v>
      </c>
      <c r="K41" s="33">
        <v>72.3</v>
      </c>
      <c r="L41" s="33">
        <v>9.5</v>
      </c>
      <c r="M41" s="33">
        <v>10.3</v>
      </c>
      <c r="N41" s="33">
        <v>8.8</v>
      </c>
      <c r="O41" s="33">
        <v>0</v>
      </c>
      <c r="P41" s="33"/>
      <c r="Q41" s="28"/>
      <c r="R41" s="33">
        <v>5.4</v>
      </c>
      <c r="S41" s="34">
        <v>10.92</v>
      </c>
      <c r="T41" s="33">
        <v>1.6</v>
      </c>
      <c r="U41" s="33">
        <v>4.5</v>
      </c>
      <c r="V41" s="33">
        <v>9.2</v>
      </c>
      <c r="W41" s="28">
        <v>0.5895833333333333</v>
      </c>
      <c r="X41" s="35" t="s">
        <v>413</v>
      </c>
    </row>
    <row r="42" spans="2:24" ht="13.5">
      <c r="B42" s="31"/>
      <c r="C42" s="32">
        <v>25</v>
      </c>
      <c r="D42" s="33">
        <v>7.3</v>
      </c>
      <c r="E42" s="33">
        <v>12.1</v>
      </c>
      <c r="F42" s="27">
        <v>0.5708333333333333</v>
      </c>
      <c r="G42" s="33">
        <v>3.5</v>
      </c>
      <c r="H42" s="28">
        <v>0.16180555555555556</v>
      </c>
      <c r="I42" s="33">
        <v>74.3</v>
      </c>
      <c r="J42" s="33">
        <v>75.6</v>
      </c>
      <c r="K42" s="33">
        <v>72</v>
      </c>
      <c r="L42" s="33">
        <v>9.3</v>
      </c>
      <c r="M42" s="33">
        <v>10.2</v>
      </c>
      <c r="N42" s="33">
        <v>8.4</v>
      </c>
      <c r="O42" s="33">
        <v>0</v>
      </c>
      <c r="P42" s="33"/>
      <c r="Q42" s="28"/>
      <c r="R42" s="33">
        <v>3.6</v>
      </c>
      <c r="S42" s="34">
        <v>7.9</v>
      </c>
      <c r="T42" s="33">
        <v>1.1</v>
      </c>
      <c r="U42" s="33">
        <v>3.1</v>
      </c>
      <c r="V42" s="33">
        <v>6.4</v>
      </c>
      <c r="W42" s="28">
        <v>0.5166666666666667</v>
      </c>
      <c r="X42" s="35" t="s">
        <v>413</v>
      </c>
    </row>
    <row r="43" spans="2:24" ht="13.5">
      <c r="B43" s="152" t="s">
        <v>55</v>
      </c>
      <c r="C43" s="36" t="s">
        <v>49</v>
      </c>
      <c r="D43" s="26">
        <f>SUM(D38:D42)</f>
        <v>43.3</v>
      </c>
      <c r="E43" s="26">
        <f>SUM(E38:E42)</f>
        <v>67</v>
      </c>
      <c r="F43" s="37"/>
      <c r="G43" s="26">
        <f>SUM(G38:G42)</f>
        <v>18.8</v>
      </c>
      <c r="H43" s="38"/>
      <c r="I43" s="26">
        <f aca="true" t="shared" si="12" ref="I43:P43">SUM(I38:I42)</f>
        <v>369.2</v>
      </c>
      <c r="J43" s="26">
        <f t="shared" si="12"/>
        <v>378</v>
      </c>
      <c r="K43" s="26">
        <f t="shared" si="12"/>
        <v>358.2</v>
      </c>
      <c r="L43" s="26">
        <f t="shared" si="12"/>
        <v>49.900000000000006</v>
      </c>
      <c r="M43" s="26">
        <f t="shared" si="12"/>
        <v>54.60000000000001</v>
      </c>
      <c r="N43" s="26">
        <f t="shared" si="12"/>
        <v>44.300000000000004</v>
      </c>
      <c r="O43" s="26">
        <f t="shared" si="12"/>
        <v>18.5</v>
      </c>
      <c r="P43" s="26">
        <f t="shared" si="12"/>
        <v>6</v>
      </c>
      <c r="Q43" s="38"/>
      <c r="R43" s="26">
        <f>SUM(R38:R42)</f>
        <v>20.300000000000004</v>
      </c>
      <c r="S43" s="29">
        <f>SUM(S38:S42)</f>
        <v>45.23</v>
      </c>
      <c r="T43" s="26">
        <f>SUM(T38:T42)</f>
        <v>7</v>
      </c>
      <c r="U43" s="26">
        <f>SUM(U38:U42)</f>
        <v>18.4</v>
      </c>
      <c r="V43" s="26">
        <f>SUM(V38:V42)</f>
        <v>44.6</v>
      </c>
      <c r="W43" s="38"/>
      <c r="X43" s="30"/>
    </row>
    <row r="44" spans="2:24" ht="13.5">
      <c r="B44" s="153"/>
      <c r="C44" s="39" t="s">
        <v>30</v>
      </c>
      <c r="D44" s="40">
        <f>AVERAGE(D38:D42)</f>
        <v>8.66</v>
      </c>
      <c r="E44" s="40">
        <f>AVERAGE(E38:E42)</f>
        <v>13.4</v>
      </c>
      <c r="F44" s="41"/>
      <c r="G44" s="40">
        <f>AVERAGE(G38:G42)</f>
        <v>3.7600000000000002</v>
      </c>
      <c r="H44" s="42"/>
      <c r="I44" s="40">
        <f aca="true" t="shared" si="13" ref="I44:N44">AVERAGE(I38:I42)</f>
        <v>73.84</v>
      </c>
      <c r="J44" s="40">
        <f t="shared" si="13"/>
        <v>75.6</v>
      </c>
      <c r="K44" s="40">
        <f t="shared" si="13"/>
        <v>71.64</v>
      </c>
      <c r="L44" s="40">
        <f t="shared" si="13"/>
        <v>9.98</v>
      </c>
      <c r="M44" s="40">
        <f t="shared" si="13"/>
        <v>10.920000000000002</v>
      </c>
      <c r="N44" s="40">
        <f t="shared" si="13"/>
        <v>8.860000000000001</v>
      </c>
      <c r="O44" s="43"/>
      <c r="P44" s="43"/>
      <c r="Q44" s="42"/>
      <c r="R44" s="43"/>
      <c r="S44" s="44">
        <f>AVERAGE(S38:S42)</f>
        <v>9.046</v>
      </c>
      <c r="T44" s="40">
        <f>AVERAGE(T38:T42)</f>
        <v>1.4</v>
      </c>
      <c r="U44" s="40">
        <f>AVERAGE(U38:U42)</f>
        <v>3.6799999999999997</v>
      </c>
      <c r="V44" s="40">
        <f>AVERAGE(V38:V42)</f>
        <v>8.92</v>
      </c>
      <c r="W44" s="42"/>
      <c r="X44" s="45"/>
    </row>
    <row r="45" spans="2:24" ht="13.5">
      <c r="B45" s="31"/>
      <c r="C45" s="32">
        <v>26</v>
      </c>
      <c r="D45" s="26">
        <v>9.8</v>
      </c>
      <c r="E45" s="26">
        <v>14.7</v>
      </c>
      <c r="F45" s="27">
        <v>0.517361111111111</v>
      </c>
      <c r="G45" s="26">
        <v>5</v>
      </c>
      <c r="H45" s="28">
        <v>0.14166666666666666</v>
      </c>
      <c r="I45" s="26">
        <v>73.5</v>
      </c>
      <c r="J45" s="26">
        <v>75.1</v>
      </c>
      <c r="K45" s="26">
        <v>71.7</v>
      </c>
      <c r="L45" s="26">
        <v>9.8</v>
      </c>
      <c r="M45" s="26">
        <v>10.9</v>
      </c>
      <c r="N45" s="26">
        <v>8.5</v>
      </c>
      <c r="O45" s="26">
        <v>8.5</v>
      </c>
      <c r="P45" s="26">
        <v>2.5</v>
      </c>
      <c r="Q45" s="49" t="s">
        <v>414</v>
      </c>
      <c r="R45" s="26">
        <v>0.2</v>
      </c>
      <c r="S45" s="29">
        <v>3.66</v>
      </c>
      <c r="T45" s="26">
        <v>1.3</v>
      </c>
      <c r="U45" s="26">
        <v>3</v>
      </c>
      <c r="V45" s="26">
        <v>4.4</v>
      </c>
      <c r="W45" s="28">
        <v>0.2388888888888889</v>
      </c>
      <c r="X45" s="30" t="s">
        <v>415</v>
      </c>
    </row>
    <row r="46" spans="2:24" ht="13.5">
      <c r="B46" s="31"/>
      <c r="C46" s="32">
        <v>27</v>
      </c>
      <c r="D46" s="33">
        <v>10.1</v>
      </c>
      <c r="E46" s="33">
        <v>16.6</v>
      </c>
      <c r="F46" s="27">
        <v>0.5638888888888889</v>
      </c>
      <c r="G46" s="33">
        <v>6.4</v>
      </c>
      <c r="H46" s="28">
        <v>0.30416666666666664</v>
      </c>
      <c r="I46" s="33">
        <v>73.4</v>
      </c>
      <c r="J46" s="33">
        <v>74.7</v>
      </c>
      <c r="K46" s="33">
        <v>70.2</v>
      </c>
      <c r="L46" s="33">
        <v>9.9</v>
      </c>
      <c r="M46" s="33">
        <v>10.5</v>
      </c>
      <c r="N46" s="33">
        <v>9.2</v>
      </c>
      <c r="O46" s="33">
        <v>0</v>
      </c>
      <c r="P46" s="33"/>
      <c r="Q46" s="28"/>
      <c r="R46" s="33">
        <v>7.6</v>
      </c>
      <c r="S46" s="34">
        <v>11.73</v>
      </c>
      <c r="T46" s="33">
        <v>0.9</v>
      </c>
      <c r="U46" s="33">
        <v>1.9</v>
      </c>
      <c r="V46" s="33">
        <v>4.3</v>
      </c>
      <c r="W46" s="28">
        <v>0.5555555555555556</v>
      </c>
      <c r="X46" s="35" t="s">
        <v>416</v>
      </c>
    </row>
    <row r="47" spans="2:24" ht="13.5">
      <c r="B47" s="31"/>
      <c r="C47" s="32">
        <v>28</v>
      </c>
      <c r="D47" s="33">
        <v>11.7</v>
      </c>
      <c r="E47" s="33">
        <v>19.1</v>
      </c>
      <c r="F47" s="27">
        <v>0.6041666666666666</v>
      </c>
      <c r="G47" s="33">
        <v>6.5</v>
      </c>
      <c r="H47" s="28">
        <v>0.18819444444444444</v>
      </c>
      <c r="I47" s="33">
        <v>72.9</v>
      </c>
      <c r="J47" s="33">
        <v>74.7</v>
      </c>
      <c r="K47" s="33">
        <v>69.7</v>
      </c>
      <c r="L47" s="33">
        <v>9.3</v>
      </c>
      <c r="M47" s="33">
        <v>10.1</v>
      </c>
      <c r="N47" s="33">
        <v>8.4</v>
      </c>
      <c r="O47" s="33">
        <v>0</v>
      </c>
      <c r="P47" s="33"/>
      <c r="Q47" s="28"/>
      <c r="R47" s="33">
        <v>7.5</v>
      </c>
      <c r="S47" s="34">
        <v>11.84</v>
      </c>
      <c r="T47" s="33">
        <v>1</v>
      </c>
      <c r="U47" s="33">
        <v>2.6</v>
      </c>
      <c r="V47" s="33">
        <v>5.8</v>
      </c>
      <c r="W47" s="28">
        <v>0.6090277777777778</v>
      </c>
      <c r="X47" s="35" t="s">
        <v>417</v>
      </c>
    </row>
    <row r="48" spans="2:24" ht="13.5">
      <c r="B48" s="31"/>
      <c r="C48" s="32">
        <v>29</v>
      </c>
      <c r="D48" s="33">
        <v>14.2</v>
      </c>
      <c r="E48" s="33">
        <v>17.4</v>
      </c>
      <c r="F48" s="27">
        <v>0.5722222222222222</v>
      </c>
      <c r="G48" s="33">
        <v>11.6</v>
      </c>
      <c r="H48" s="28">
        <v>0.025694444444444447</v>
      </c>
      <c r="I48" s="33">
        <v>72</v>
      </c>
      <c r="J48" s="33">
        <v>73</v>
      </c>
      <c r="K48" s="33">
        <v>70.7</v>
      </c>
      <c r="L48" s="33">
        <v>11.9</v>
      </c>
      <c r="M48" s="33">
        <v>13.2</v>
      </c>
      <c r="N48" s="33">
        <v>10.1</v>
      </c>
      <c r="O48" s="33">
        <v>1.5</v>
      </c>
      <c r="P48" s="33">
        <v>1</v>
      </c>
      <c r="Q48" s="28">
        <v>0.16666666666666666</v>
      </c>
      <c r="R48" s="33">
        <v>0.1</v>
      </c>
      <c r="S48" s="34">
        <v>3.77</v>
      </c>
      <c r="T48" s="33">
        <v>0.8</v>
      </c>
      <c r="U48" s="33">
        <v>2.3</v>
      </c>
      <c r="V48" s="33">
        <v>3.5</v>
      </c>
      <c r="W48" s="28">
        <v>0.30277777777777776</v>
      </c>
      <c r="X48" s="35" t="s">
        <v>418</v>
      </c>
    </row>
    <row r="49" spans="2:24" ht="13.5">
      <c r="B49" s="31"/>
      <c r="C49" s="32">
        <v>30</v>
      </c>
      <c r="D49" s="33">
        <v>13.3</v>
      </c>
      <c r="E49" s="33">
        <v>15.6</v>
      </c>
      <c r="F49" s="27">
        <v>0.5986111111111111</v>
      </c>
      <c r="G49" s="33">
        <v>10.2</v>
      </c>
      <c r="H49" s="28">
        <v>0.9791666666666666</v>
      </c>
      <c r="I49" s="33">
        <v>72.3</v>
      </c>
      <c r="J49" s="33">
        <v>73.4</v>
      </c>
      <c r="K49" s="33">
        <v>71.2</v>
      </c>
      <c r="L49" s="33">
        <v>12.8</v>
      </c>
      <c r="M49" s="33">
        <v>13.7</v>
      </c>
      <c r="N49" s="33">
        <v>12.2</v>
      </c>
      <c r="O49" s="33">
        <v>0.5</v>
      </c>
      <c r="P49" s="33">
        <v>0.5</v>
      </c>
      <c r="Q49" s="28">
        <v>0.16666666666666666</v>
      </c>
      <c r="R49" s="33">
        <v>0.1</v>
      </c>
      <c r="S49" s="34">
        <v>4.19</v>
      </c>
      <c r="T49" s="33">
        <v>1</v>
      </c>
      <c r="U49" s="33">
        <v>2.9</v>
      </c>
      <c r="V49" s="33">
        <v>7.7</v>
      </c>
      <c r="W49" s="28">
        <v>0.5375</v>
      </c>
      <c r="X49" s="35" t="s">
        <v>419</v>
      </c>
    </row>
    <row r="50" spans="2:24" ht="13.5">
      <c r="B50" s="31"/>
      <c r="C50" s="32"/>
      <c r="D50" s="33"/>
      <c r="E50" s="33"/>
      <c r="F50" s="27"/>
      <c r="G50" s="33"/>
      <c r="H50" s="28"/>
      <c r="I50" s="33"/>
      <c r="J50" s="33"/>
      <c r="K50" s="33"/>
      <c r="L50" s="33"/>
      <c r="M50" s="33"/>
      <c r="N50" s="33"/>
      <c r="O50" s="33"/>
      <c r="P50" s="33"/>
      <c r="Q50" s="28"/>
      <c r="R50" s="33"/>
      <c r="S50" s="34"/>
      <c r="T50" s="33"/>
      <c r="U50" s="33"/>
      <c r="V50" s="33"/>
      <c r="W50" s="28"/>
      <c r="X50" s="35"/>
    </row>
    <row r="51" spans="2:24" ht="13.5">
      <c r="B51" s="152" t="s">
        <v>56</v>
      </c>
      <c r="C51" s="36" t="s">
        <v>49</v>
      </c>
      <c r="D51" s="26">
        <f>SUM(D45:D50)</f>
        <v>59.099999999999994</v>
      </c>
      <c r="E51" s="26">
        <f>SUM(E45:E50)</f>
        <v>83.4</v>
      </c>
      <c r="F51" s="37"/>
      <c r="G51" s="26">
        <f>SUM(G45:G50)</f>
        <v>39.7</v>
      </c>
      <c r="H51" s="38"/>
      <c r="I51" s="26">
        <f aca="true" t="shared" si="14" ref="I51:P51">SUM(I45:I50)</f>
        <v>364.1</v>
      </c>
      <c r="J51" s="26">
        <f t="shared" si="14"/>
        <v>370.9</v>
      </c>
      <c r="K51" s="26">
        <f t="shared" si="14"/>
        <v>353.5</v>
      </c>
      <c r="L51" s="26">
        <f t="shared" si="14"/>
        <v>53.7</v>
      </c>
      <c r="M51" s="26">
        <f t="shared" si="14"/>
        <v>58.400000000000006</v>
      </c>
      <c r="N51" s="26">
        <f t="shared" si="14"/>
        <v>48.400000000000006</v>
      </c>
      <c r="O51" s="26">
        <f t="shared" si="14"/>
        <v>10.5</v>
      </c>
      <c r="P51" s="26">
        <f t="shared" si="14"/>
        <v>4</v>
      </c>
      <c r="Q51" s="38"/>
      <c r="R51" s="26">
        <f>SUM(R45:R50)</f>
        <v>15.5</v>
      </c>
      <c r="S51" s="29">
        <f>SUM(S45:S50)</f>
        <v>35.19</v>
      </c>
      <c r="T51" s="26">
        <f>SUM(T45:T50)</f>
        <v>5</v>
      </c>
      <c r="U51" s="26">
        <f>SUM(U45:U50)</f>
        <v>12.700000000000001</v>
      </c>
      <c r="V51" s="26">
        <f>SUM(V45:V50)</f>
        <v>25.7</v>
      </c>
      <c r="W51" s="38"/>
      <c r="X51" s="30"/>
    </row>
    <row r="52" spans="2:24" ht="13.5">
      <c r="B52" s="153"/>
      <c r="C52" s="39" t="s">
        <v>30</v>
      </c>
      <c r="D52" s="40">
        <f>AVERAGE(D45:D50)</f>
        <v>11.819999999999999</v>
      </c>
      <c r="E52" s="40">
        <f>AVERAGE(E45:E50)</f>
        <v>16.68</v>
      </c>
      <c r="F52" s="41"/>
      <c r="G52" s="40">
        <f>AVERAGE(G45:G50)</f>
        <v>7.94</v>
      </c>
      <c r="H52" s="42"/>
      <c r="I52" s="40">
        <f aca="true" t="shared" si="15" ref="I52:N52">AVERAGE(I45:I50)</f>
        <v>72.82000000000001</v>
      </c>
      <c r="J52" s="40">
        <f t="shared" si="15"/>
        <v>74.17999999999999</v>
      </c>
      <c r="K52" s="40">
        <f t="shared" si="15"/>
        <v>70.7</v>
      </c>
      <c r="L52" s="40">
        <f t="shared" si="15"/>
        <v>10.74</v>
      </c>
      <c r="M52" s="40">
        <f t="shared" si="15"/>
        <v>11.680000000000001</v>
      </c>
      <c r="N52" s="40">
        <f t="shared" si="15"/>
        <v>9.680000000000001</v>
      </c>
      <c r="O52" s="43"/>
      <c r="P52" s="43"/>
      <c r="Q52" s="42"/>
      <c r="R52" s="43"/>
      <c r="S52" s="44">
        <f>AVERAGE(S45:S50)</f>
        <v>7.037999999999999</v>
      </c>
      <c r="T52" s="40">
        <f>AVERAGE(T45:T50)</f>
        <v>1</v>
      </c>
      <c r="U52" s="40">
        <f>AVERAGE(U45:U50)</f>
        <v>2.54</v>
      </c>
      <c r="V52" s="40">
        <f>AVERAGE(V45:V50)</f>
        <v>5.14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102.39999999999999</v>
      </c>
      <c r="E53" s="26">
        <f>SUM(E38:E42,E45:E50)</f>
        <v>150.4</v>
      </c>
      <c r="F53" s="37"/>
      <c r="G53" s="26">
        <f>SUM(G38:G42,G45:G50)</f>
        <v>58.5</v>
      </c>
      <c r="H53" s="38"/>
      <c r="I53" s="26">
        <f aca="true" t="shared" si="16" ref="I53:P53">SUM(I38:I42,I45:I50)</f>
        <v>733.3</v>
      </c>
      <c r="J53" s="26">
        <f t="shared" si="16"/>
        <v>748.9000000000001</v>
      </c>
      <c r="K53" s="26">
        <f t="shared" si="16"/>
        <v>711.7</v>
      </c>
      <c r="L53" s="26">
        <f t="shared" si="16"/>
        <v>103.60000000000001</v>
      </c>
      <c r="M53" s="26">
        <f t="shared" si="16"/>
        <v>113.00000000000001</v>
      </c>
      <c r="N53" s="26">
        <f t="shared" si="16"/>
        <v>92.7</v>
      </c>
      <c r="O53" s="26">
        <f t="shared" si="16"/>
        <v>29</v>
      </c>
      <c r="P53" s="26">
        <f t="shared" si="16"/>
        <v>10</v>
      </c>
      <c r="Q53" s="38"/>
      <c r="R53" s="26">
        <f>SUM(R38:R42,R45:R50)</f>
        <v>35.800000000000004</v>
      </c>
      <c r="S53" s="29">
        <f>SUM(S38:S42,S45:S50)</f>
        <v>80.42</v>
      </c>
      <c r="T53" s="26">
        <f>SUM(T38:T42,T45:T50)</f>
        <v>12.000000000000002</v>
      </c>
      <c r="U53" s="26">
        <f>SUM(U38:U42,U45:U50)</f>
        <v>31.099999999999998</v>
      </c>
      <c r="V53" s="26">
        <f>SUM(V38:V42,V45:V50)</f>
        <v>70.3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10.239999999999998</v>
      </c>
      <c r="E54" s="40">
        <f>AVERAGE(E38:E42,E45:E50)</f>
        <v>15.040000000000001</v>
      </c>
      <c r="F54" s="41"/>
      <c r="G54" s="40">
        <f>AVERAGE(G38:G42,G45:G50)</f>
        <v>5.85</v>
      </c>
      <c r="H54" s="42"/>
      <c r="I54" s="40">
        <f aca="true" t="shared" si="17" ref="I54:N54">AVERAGE(I38:I42,I45:I50)</f>
        <v>73.33</v>
      </c>
      <c r="J54" s="40">
        <f t="shared" si="17"/>
        <v>74.89000000000001</v>
      </c>
      <c r="K54" s="40">
        <f t="shared" si="17"/>
        <v>71.17</v>
      </c>
      <c r="L54" s="40">
        <f t="shared" si="17"/>
        <v>10.360000000000001</v>
      </c>
      <c r="M54" s="40">
        <f t="shared" si="17"/>
        <v>11.3</v>
      </c>
      <c r="N54" s="40">
        <f t="shared" si="17"/>
        <v>9.27</v>
      </c>
      <c r="O54" s="43"/>
      <c r="P54" s="43"/>
      <c r="Q54" s="42"/>
      <c r="R54" s="43"/>
      <c r="S54" s="44">
        <f>AVERAGE(S38:S42,S45:S50)</f>
        <v>8.042</v>
      </c>
      <c r="T54" s="40">
        <f>AVERAGE(T38:T42,T45:T50)</f>
        <v>1.2000000000000002</v>
      </c>
      <c r="U54" s="40">
        <f>AVERAGE(U38:U42,U45:U50)</f>
        <v>3.11</v>
      </c>
      <c r="V54" s="40">
        <f>AVERAGE(V38:V42,V45:V50)</f>
        <v>7.029999999999999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347.70000000000005</v>
      </c>
      <c r="E55" s="26">
        <f>SUM(E6:E10,E13:E17,E22:E26,E29:E33,E38:E42,E45:E50)</f>
        <v>493.59999999999997</v>
      </c>
      <c r="F55" s="37"/>
      <c r="G55" s="26">
        <f>SUM(G6:G10,G13:G17,G22:G26,G29:G33,G38:G42,G45:G50)</f>
        <v>214.99999999999997</v>
      </c>
      <c r="H55" s="38"/>
      <c r="I55" s="26">
        <f aca="true" t="shared" si="18" ref="I55:O55">SUM(I6:I10,I13:I17,I22:I26,I29:I33,I38:I42,I45:I50)</f>
        <v>2184.9000000000005</v>
      </c>
      <c r="J55" s="26">
        <f t="shared" si="18"/>
        <v>2233.7999999999997</v>
      </c>
      <c r="K55" s="26">
        <f t="shared" si="18"/>
        <v>2121</v>
      </c>
      <c r="L55" s="26">
        <f t="shared" si="18"/>
        <v>384.1000000000001</v>
      </c>
      <c r="M55" s="26">
        <f t="shared" si="18"/>
        <v>420</v>
      </c>
      <c r="N55" s="26">
        <f t="shared" si="18"/>
        <v>348</v>
      </c>
      <c r="O55" s="26">
        <f t="shared" si="18"/>
        <v>87</v>
      </c>
      <c r="P55" s="26"/>
      <c r="Q55" s="38"/>
      <c r="R55" s="26">
        <f>SUM(R6:R10,R13:R17,R22:R26,R29:R33,R38:R42,R45:R50)</f>
        <v>137.4</v>
      </c>
      <c r="S55" s="29">
        <f>SUM(S6:S10,S13:S17,S22:S26,S29:S33,S38:S42,S45:S50)</f>
        <v>280.9899999999999</v>
      </c>
      <c r="T55" s="26">
        <f>SUM(T6:T10,T13:T17,T22:T26,T29:T33,T38:T42,T45:T50)</f>
        <v>39.09999999999999</v>
      </c>
      <c r="U55" s="26">
        <f>SUM(U6:U10,U13:U17,U22:U26,U29:U33,U38:U42,U45:U50)</f>
        <v>99.00000000000001</v>
      </c>
      <c r="V55" s="26">
        <f>SUM(V6:V10,V13:V17,V22:V26,V29:V33,V38:V42,V45:V50)</f>
        <v>216.7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11.590000000000002</v>
      </c>
      <c r="E56" s="40">
        <f>AVERAGE(E6:E10,E13:E17,E22:E26,E29:E33,E38:E42,E45:E50)</f>
        <v>16.453333333333333</v>
      </c>
      <c r="F56" s="41"/>
      <c r="G56" s="40">
        <f>AVERAGE(G6:G10,G13:G17,G22:G26,G29:G33,G38:G42,G45:G50)</f>
        <v>7.166666666666666</v>
      </c>
      <c r="H56" s="42"/>
      <c r="I56" s="40">
        <f aca="true" t="shared" si="19" ref="I56:N56">AVERAGE(I6:I10,I13:I17,I22:I26,I29:I33,I38:I42,I45:I50)</f>
        <v>72.83000000000001</v>
      </c>
      <c r="J56" s="40">
        <f t="shared" si="19"/>
        <v>74.46</v>
      </c>
      <c r="K56" s="40">
        <f t="shared" si="19"/>
        <v>70.7</v>
      </c>
      <c r="L56" s="40">
        <f t="shared" si="19"/>
        <v>12.803333333333336</v>
      </c>
      <c r="M56" s="40">
        <f t="shared" si="19"/>
        <v>14</v>
      </c>
      <c r="N56" s="40">
        <f t="shared" si="19"/>
        <v>11.6</v>
      </c>
      <c r="O56" s="43"/>
      <c r="P56" s="43"/>
      <c r="Q56" s="42"/>
      <c r="R56" s="43"/>
      <c r="S56" s="44">
        <f>AVERAGE(S6:S10,S13:S17,S22:S26,S29:S33,S38:S42,S45:S50)</f>
        <v>9.36633333333333</v>
      </c>
      <c r="T56" s="40">
        <f>AVERAGE(T6:T10,T13:T17,T22:T26,T29:T33,T38:T42,T45:T50)</f>
        <v>1.303333333333333</v>
      </c>
      <c r="U56" s="40">
        <f>AVERAGE(U6:U10,U13:U17,U22:U26,U29:U33,U38:U42,U45:U50)</f>
        <v>3.3000000000000003</v>
      </c>
      <c r="V56" s="40">
        <f>AVERAGE(V6:V10,V13:V17,V22:V26,V29:V33,V38:V42,V45:V50)</f>
        <v>7.223333333333333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X56"/>
  <sheetViews>
    <sheetView tabSelected="1" zoomScale="115" zoomScaleNormal="115" zoomScalePageLayoutView="0" workbookViewId="0" topLeftCell="A1">
      <pane xSplit="3" ySplit="5" topLeftCell="J4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50" sqref="A50:IV50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97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10</v>
      </c>
      <c r="E6" s="26">
        <v>12.1</v>
      </c>
      <c r="F6" s="27">
        <v>0.02013888888888889</v>
      </c>
      <c r="G6" s="26">
        <v>6.8</v>
      </c>
      <c r="H6" s="28">
        <v>0.9993055555555556</v>
      </c>
      <c r="I6" s="26">
        <v>73.6</v>
      </c>
      <c r="J6" s="26">
        <v>74.7</v>
      </c>
      <c r="K6" s="26">
        <v>72</v>
      </c>
      <c r="L6" s="26">
        <v>11.3</v>
      </c>
      <c r="M6" s="26">
        <v>12.4</v>
      </c>
      <c r="N6" s="26">
        <v>10.5</v>
      </c>
      <c r="O6" s="26">
        <v>0</v>
      </c>
      <c r="P6" s="26"/>
      <c r="Q6" s="28"/>
      <c r="R6" s="26">
        <v>2.4</v>
      </c>
      <c r="S6" s="29">
        <v>6.8</v>
      </c>
      <c r="T6" s="26">
        <v>1.8</v>
      </c>
      <c r="U6" s="26">
        <v>3.6</v>
      </c>
      <c r="V6" s="26">
        <v>10.4</v>
      </c>
      <c r="W6" s="28">
        <v>0.7638888888888888</v>
      </c>
      <c r="X6" s="30" t="s">
        <v>101</v>
      </c>
    </row>
    <row r="7" spans="2:24" ht="13.5">
      <c r="B7" s="31"/>
      <c r="C7" s="32">
        <v>2</v>
      </c>
      <c r="D7" s="33">
        <v>6.5</v>
      </c>
      <c r="E7" s="33">
        <v>12.2</v>
      </c>
      <c r="F7" s="27">
        <v>0.6131944444444445</v>
      </c>
      <c r="G7" s="33">
        <v>2.7</v>
      </c>
      <c r="H7" s="28">
        <v>0.25277777777777777</v>
      </c>
      <c r="I7" s="33">
        <v>74.6</v>
      </c>
      <c r="J7" s="33">
        <v>75.9</v>
      </c>
      <c r="K7" s="33">
        <v>71.7</v>
      </c>
      <c r="L7" s="33">
        <v>9.2</v>
      </c>
      <c r="M7" s="33">
        <v>10.5</v>
      </c>
      <c r="N7" s="33">
        <v>8.2</v>
      </c>
      <c r="O7" s="33">
        <v>0</v>
      </c>
      <c r="P7" s="33"/>
      <c r="Q7" s="28"/>
      <c r="R7" s="33">
        <v>7.3</v>
      </c>
      <c r="S7" s="34">
        <v>12.06</v>
      </c>
      <c r="T7" s="33">
        <v>1.2</v>
      </c>
      <c r="U7" s="33">
        <v>2.6</v>
      </c>
      <c r="V7" s="33">
        <v>5.7</v>
      </c>
      <c r="W7" s="28">
        <v>0.4784722222222222</v>
      </c>
      <c r="X7" s="35" t="s">
        <v>420</v>
      </c>
    </row>
    <row r="8" spans="2:24" ht="13.5">
      <c r="B8" s="31"/>
      <c r="C8" s="32">
        <v>3</v>
      </c>
      <c r="D8" s="33">
        <v>7.7</v>
      </c>
      <c r="E8" s="33">
        <v>15.5</v>
      </c>
      <c r="F8" s="27">
        <v>0.5972222222222222</v>
      </c>
      <c r="G8" s="33">
        <v>3.7</v>
      </c>
      <c r="H8" s="28">
        <v>0.03680555555555556</v>
      </c>
      <c r="I8" s="33">
        <v>74.2</v>
      </c>
      <c r="J8" s="33">
        <v>75.6</v>
      </c>
      <c r="K8" s="33">
        <v>70.7</v>
      </c>
      <c r="L8" s="33">
        <v>8.3</v>
      </c>
      <c r="M8" s="33">
        <v>9</v>
      </c>
      <c r="N8" s="33">
        <v>7.7</v>
      </c>
      <c r="O8" s="33">
        <v>0</v>
      </c>
      <c r="P8" s="33"/>
      <c r="Q8" s="28"/>
      <c r="R8" s="33">
        <v>7.2</v>
      </c>
      <c r="S8" s="34">
        <v>11.37</v>
      </c>
      <c r="T8" s="33">
        <v>1.1</v>
      </c>
      <c r="U8" s="33">
        <v>2.4</v>
      </c>
      <c r="V8" s="33">
        <v>5.2</v>
      </c>
      <c r="W8" s="28">
        <v>0.5006944444444444</v>
      </c>
      <c r="X8" s="35" t="s">
        <v>421</v>
      </c>
    </row>
    <row r="9" spans="2:24" ht="13.5">
      <c r="B9" s="31"/>
      <c r="C9" s="32">
        <v>4</v>
      </c>
      <c r="D9" s="33">
        <v>5.9</v>
      </c>
      <c r="E9" s="33">
        <v>10.4</v>
      </c>
      <c r="F9" s="27">
        <v>0.4986111111111111</v>
      </c>
      <c r="G9" s="33">
        <v>2.4</v>
      </c>
      <c r="H9" s="28">
        <v>0.2673611111111111</v>
      </c>
      <c r="I9" s="33">
        <v>74.8</v>
      </c>
      <c r="J9" s="33">
        <v>76</v>
      </c>
      <c r="K9" s="33">
        <v>73</v>
      </c>
      <c r="L9" s="33">
        <v>7.7</v>
      </c>
      <c r="M9" s="33">
        <v>8.6</v>
      </c>
      <c r="N9" s="33">
        <v>6.7</v>
      </c>
      <c r="O9" s="33">
        <v>2.5</v>
      </c>
      <c r="P9" s="33">
        <v>1</v>
      </c>
      <c r="Q9" s="28">
        <v>0.75</v>
      </c>
      <c r="R9" s="33">
        <v>0.1</v>
      </c>
      <c r="S9" s="34">
        <v>2.49</v>
      </c>
      <c r="T9" s="33">
        <v>0.9</v>
      </c>
      <c r="U9" s="33">
        <v>2.3</v>
      </c>
      <c r="V9" s="33">
        <v>5.6</v>
      </c>
      <c r="W9" s="28">
        <v>0.5965277777777778</v>
      </c>
      <c r="X9" s="35" t="s">
        <v>422</v>
      </c>
    </row>
    <row r="10" spans="2:24" ht="13.5">
      <c r="B10" s="31"/>
      <c r="C10" s="32">
        <v>5</v>
      </c>
      <c r="D10" s="33">
        <v>6</v>
      </c>
      <c r="E10" s="33">
        <v>8.3</v>
      </c>
      <c r="F10" s="27">
        <v>0.45555555555555555</v>
      </c>
      <c r="G10" s="33">
        <v>4.2</v>
      </c>
      <c r="H10" s="28">
        <v>0.9979166666666667</v>
      </c>
      <c r="I10" s="33">
        <v>74.9</v>
      </c>
      <c r="J10" s="33">
        <v>75.5</v>
      </c>
      <c r="K10" s="33">
        <v>74.1</v>
      </c>
      <c r="L10" s="33">
        <v>7.9</v>
      </c>
      <c r="M10" s="33">
        <v>8.4</v>
      </c>
      <c r="N10" s="33">
        <v>7.2</v>
      </c>
      <c r="O10" s="33">
        <v>0.5</v>
      </c>
      <c r="P10" s="33">
        <v>0.5</v>
      </c>
      <c r="Q10" s="28">
        <v>0.25</v>
      </c>
      <c r="R10" s="33">
        <v>0.8</v>
      </c>
      <c r="S10" s="34">
        <v>4.26</v>
      </c>
      <c r="T10" s="33">
        <v>2.3</v>
      </c>
      <c r="U10" s="33">
        <v>4.7</v>
      </c>
      <c r="V10" s="33">
        <v>10.8</v>
      </c>
      <c r="W10" s="28">
        <v>0.6381944444444444</v>
      </c>
      <c r="X10" s="35" t="s">
        <v>423</v>
      </c>
    </row>
    <row r="11" spans="2:24" ht="13.5">
      <c r="B11" s="152" t="s">
        <v>48</v>
      </c>
      <c r="C11" s="36" t="s">
        <v>49</v>
      </c>
      <c r="D11" s="26">
        <f>SUM(D6:D10)</f>
        <v>36.1</v>
      </c>
      <c r="E11" s="26">
        <f>SUM(E6:E10)</f>
        <v>58.5</v>
      </c>
      <c r="F11" s="37"/>
      <c r="G11" s="26">
        <f>SUM(G6:G10)</f>
        <v>19.8</v>
      </c>
      <c r="H11" s="38"/>
      <c r="I11" s="26">
        <f aca="true" t="shared" si="0" ref="I11:P11">SUM(I6:I10)</f>
        <v>372.1</v>
      </c>
      <c r="J11" s="26">
        <f t="shared" si="0"/>
        <v>377.70000000000005</v>
      </c>
      <c r="K11" s="26">
        <f t="shared" si="0"/>
        <v>361.5</v>
      </c>
      <c r="L11" s="26">
        <f t="shared" si="0"/>
        <v>44.4</v>
      </c>
      <c r="M11" s="26">
        <f t="shared" si="0"/>
        <v>48.9</v>
      </c>
      <c r="N11" s="26">
        <f t="shared" si="0"/>
        <v>40.300000000000004</v>
      </c>
      <c r="O11" s="26">
        <f t="shared" si="0"/>
        <v>3</v>
      </c>
      <c r="P11" s="26">
        <f t="shared" si="0"/>
        <v>1.5</v>
      </c>
      <c r="Q11" s="38"/>
      <c r="R11" s="26">
        <f>SUM(R6:R10)</f>
        <v>17.8</v>
      </c>
      <c r="S11" s="29">
        <f>SUM(S6:S10)</f>
        <v>36.98</v>
      </c>
      <c r="T11" s="26">
        <f>SUM(T6:T10)</f>
        <v>7.3</v>
      </c>
      <c r="U11" s="26">
        <f>SUM(U6:U10)</f>
        <v>15.599999999999998</v>
      </c>
      <c r="V11" s="26">
        <f>SUM(V6:V10)</f>
        <v>37.7</v>
      </c>
      <c r="W11" s="38"/>
      <c r="X11" s="30"/>
    </row>
    <row r="12" spans="2:24" ht="13.5">
      <c r="B12" s="153"/>
      <c r="C12" s="39" t="s">
        <v>30</v>
      </c>
      <c r="D12" s="40">
        <f>AVERAGE(D6:D10)</f>
        <v>7.220000000000001</v>
      </c>
      <c r="E12" s="40">
        <f>AVERAGE(E6:E10)</f>
        <v>11.7</v>
      </c>
      <c r="F12" s="41"/>
      <c r="G12" s="40">
        <f>AVERAGE(G6:G10)</f>
        <v>3.96</v>
      </c>
      <c r="H12" s="42"/>
      <c r="I12" s="40">
        <f aca="true" t="shared" si="1" ref="I12:N12">AVERAGE(I6:I10)</f>
        <v>74.42</v>
      </c>
      <c r="J12" s="40">
        <f t="shared" si="1"/>
        <v>75.54</v>
      </c>
      <c r="K12" s="40">
        <f t="shared" si="1"/>
        <v>72.3</v>
      </c>
      <c r="L12" s="40">
        <f t="shared" si="1"/>
        <v>8.879999999999999</v>
      </c>
      <c r="M12" s="40">
        <f t="shared" si="1"/>
        <v>9.78</v>
      </c>
      <c r="N12" s="40">
        <f t="shared" si="1"/>
        <v>8.06</v>
      </c>
      <c r="O12" s="43"/>
      <c r="P12" s="43"/>
      <c r="Q12" s="42"/>
      <c r="R12" s="43"/>
      <c r="S12" s="44">
        <f>AVERAGE(S6:S10)</f>
        <v>7.395999999999999</v>
      </c>
      <c r="T12" s="40">
        <f>AVERAGE(T6:T10)</f>
        <v>1.46</v>
      </c>
      <c r="U12" s="40">
        <f>AVERAGE(U6:U10)</f>
        <v>3.1199999999999997</v>
      </c>
      <c r="V12" s="40">
        <f>AVERAGE(V6:V10)</f>
        <v>7.540000000000001</v>
      </c>
      <c r="W12" s="42"/>
      <c r="X12" s="45"/>
    </row>
    <row r="13" spans="2:24" ht="13.5">
      <c r="B13" s="31"/>
      <c r="C13" s="32">
        <v>6</v>
      </c>
      <c r="D13" s="26">
        <v>5</v>
      </c>
      <c r="E13" s="26">
        <v>8.8</v>
      </c>
      <c r="F13" s="27">
        <v>0.5708333333333333</v>
      </c>
      <c r="G13" s="26">
        <v>1.8</v>
      </c>
      <c r="H13" s="28">
        <v>0.9187500000000001</v>
      </c>
      <c r="I13" s="26">
        <v>75.2</v>
      </c>
      <c r="J13" s="26">
        <v>76.1</v>
      </c>
      <c r="K13" s="26">
        <v>73.2</v>
      </c>
      <c r="L13" s="26">
        <v>6.9</v>
      </c>
      <c r="M13" s="26">
        <v>7.6</v>
      </c>
      <c r="N13" s="26">
        <v>6.3</v>
      </c>
      <c r="O13" s="26">
        <v>0</v>
      </c>
      <c r="P13" s="26"/>
      <c r="Q13" s="28"/>
      <c r="R13" s="26">
        <v>2.2</v>
      </c>
      <c r="S13" s="29">
        <v>6.58</v>
      </c>
      <c r="T13" s="26">
        <v>1.3</v>
      </c>
      <c r="U13" s="26">
        <v>3.8</v>
      </c>
      <c r="V13" s="26">
        <v>7.6</v>
      </c>
      <c r="W13" s="28">
        <v>0.46597222222222223</v>
      </c>
      <c r="X13" s="30" t="s">
        <v>424</v>
      </c>
    </row>
    <row r="14" spans="2:24" ht="13.5">
      <c r="B14" s="31"/>
      <c r="C14" s="32">
        <v>7</v>
      </c>
      <c r="D14" s="33">
        <v>5.3</v>
      </c>
      <c r="E14" s="33">
        <v>12</v>
      </c>
      <c r="F14" s="27">
        <v>0.6062500000000001</v>
      </c>
      <c r="G14" s="33">
        <v>0.3</v>
      </c>
      <c r="H14" s="28">
        <v>0.2340277777777778</v>
      </c>
      <c r="I14" s="33">
        <v>75</v>
      </c>
      <c r="J14" s="33">
        <v>76.5</v>
      </c>
      <c r="K14" s="33">
        <v>72</v>
      </c>
      <c r="L14" s="33">
        <v>6.3</v>
      </c>
      <c r="M14" s="33">
        <v>6.8</v>
      </c>
      <c r="N14" s="33">
        <v>5.7</v>
      </c>
      <c r="O14" s="33">
        <v>0</v>
      </c>
      <c r="P14" s="33"/>
      <c r="Q14" s="28"/>
      <c r="R14" s="33">
        <v>6.7</v>
      </c>
      <c r="S14" s="34">
        <v>11.42</v>
      </c>
      <c r="T14" s="33">
        <v>1.2</v>
      </c>
      <c r="U14" s="33">
        <v>2.8</v>
      </c>
      <c r="V14" s="33">
        <v>5</v>
      </c>
      <c r="W14" s="28">
        <v>0.5555555555555556</v>
      </c>
      <c r="X14" s="35" t="s">
        <v>425</v>
      </c>
    </row>
    <row r="15" spans="2:24" ht="13.5">
      <c r="B15" s="31"/>
      <c r="C15" s="32">
        <v>8</v>
      </c>
      <c r="D15" s="33">
        <v>5.7</v>
      </c>
      <c r="E15" s="33">
        <v>7.7</v>
      </c>
      <c r="F15" s="27">
        <v>0.576388888888889</v>
      </c>
      <c r="G15" s="33">
        <v>2.6</v>
      </c>
      <c r="H15" s="133" t="s">
        <v>129</v>
      </c>
      <c r="I15" s="33">
        <v>74.9</v>
      </c>
      <c r="J15" s="33">
        <v>75.8</v>
      </c>
      <c r="K15" s="33">
        <v>74</v>
      </c>
      <c r="L15" s="33">
        <v>6.8</v>
      </c>
      <c r="M15" s="33">
        <v>7.6</v>
      </c>
      <c r="N15" s="33">
        <v>6</v>
      </c>
      <c r="O15" s="33">
        <v>8.5</v>
      </c>
      <c r="P15" s="33">
        <v>2</v>
      </c>
      <c r="Q15" s="28">
        <v>0.375</v>
      </c>
      <c r="R15" s="33">
        <v>0</v>
      </c>
      <c r="S15" s="34">
        <v>1.8</v>
      </c>
      <c r="T15" s="33">
        <v>1.4</v>
      </c>
      <c r="U15" s="33">
        <v>4.7</v>
      </c>
      <c r="V15" s="33">
        <v>10.5</v>
      </c>
      <c r="W15" s="28">
        <v>0.7881944444444445</v>
      </c>
      <c r="X15" s="35" t="s">
        <v>426</v>
      </c>
    </row>
    <row r="16" spans="2:24" ht="13.5">
      <c r="B16" s="31"/>
      <c r="C16" s="32">
        <v>9</v>
      </c>
      <c r="D16" s="33">
        <v>4.5</v>
      </c>
      <c r="E16" s="33">
        <v>10.2</v>
      </c>
      <c r="F16" s="27">
        <v>0.5916666666666667</v>
      </c>
      <c r="G16" s="33">
        <v>0.4</v>
      </c>
      <c r="H16" s="28">
        <v>0.1277777777777778</v>
      </c>
      <c r="I16" s="33">
        <v>75.2</v>
      </c>
      <c r="J16" s="33">
        <v>76.4</v>
      </c>
      <c r="K16" s="33">
        <v>72.8</v>
      </c>
      <c r="L16" s="33">
        <v>6.7</v>
      </c>
      <c r="M16" s="33">
        <v>7.5</v>
      </c>
      <c r="N16" s="33">
        <v>6</v>
      </c>
      <c r="O16" s="33">
        <v>0.5</v>
      </c>
      <c r="P16" s="33">
        <v>0.5</v>
      </c>
      <c r="Q16" s="28">
        <v>0.3333333333333333</v>
      </c>
      <c r="R16" s="33">
        <v>2.3</v>
      </c>
      <c r="S16" s="34">
        <v>6.64</v>
      </c>
      <c r="T16" s="33">
        <v>1.3</v>
      </c>
      <c r="U16" s="33">
        <v>3.4</v>
      </c>
      <c r="V16" s="33">
        <v>7</v>
      </c>
      <c r="W16" s="28">
        <v>0.48333333333333334</v>
      </c>
      <c r="X16" s="35" t="s">
        <v>427</v>
      </c>
    </row>
    <row r="17" spans="2:24" ht="13.5">
      <c r="B17" s="31"/>
      <c r="C17" s="32">
        <v>10</v>
      </c>
      <c r="D17" s="33">
        <v>8.4</v>
      </c>
      <c r="E17" s="33">
        <v>13.5</v>
      </c>
      <c r="F17" s="27">
        <v>0.5708333333333333</v>
      </c>
      <c r="G17" s="33">
        <v>3</v>
      </c>
      <c r="H17" s="28">
        <v>0.012499999999999999</v>
      </c>
      <c r="I17" s="33">
        <v>74</v>
      </c>
      <c r="J17" s="33">
        <v>75.8</v>
      </c>
      <c r="K17" s="33">
        <v>71.7</v>
      </c>
      <c r="L17" s="33">
        <v>7.3</v>
      </c>
      <c r="M17" s="33">
        <v>8.3</v>
      </c>
      <c r="N17" s="33">
        <v>6.4</v>
      </c>
      <c r="O17" s="33">
        <v>0.5</v>
      </c>
      <c r="P17" s="33">
        <v>0.5</v>
      </c>
      <c r="Q17" s="28">
        <v>0.8333333333333334</v>
      </c>
      <c r="R17" s="33">
        <v>4</v>
      </c>
      <c r="S17" s="34">
        <v>8.27</v>
      </c>
      <c r="T17" s="33">
        <v>1.2</v>
      </c>
      <c r="U17" s="33">
        <v>2.8</v>
      </c>
      <c r="V17" s="33">
        <v>8.2</v>
      </c>
      <c r="W17" s="28">
        <v>0.5729166666666666</v>
      </c>
      <c r="X17" s="35" t="s">
        <v>428</v>
      </c>
    </row>
    <row r="18" spans="2:24" ht="13.5">
      <c r="B18" s="152" t="s">
        <v>50</v>
      </c>
      <c r="C18" s="36" t="s">
        <v>49</v>
      </c>
      <c r="D18" s="26">
        <f>SUM(D13:D17)</f>
        <v>28.9</v>
      </c>
      <c r="E18" s="26">
        <f>SUM(E13:E17)</f>
        <v>52.2</v>
      </c>
      <c r="F18" s="37"/>
      <c r="G18" s="26">
        <f>SUM(G13:G17)</f>
        <v>8.100000000000001</v>
      </c>
      <c r="H18" s="38"/>
      <c r="I18" s="26">
        <f aca="true" t="shared" si="2" ref="I18:P18">SUM(I13:I17)</f>
        <v>374.3</v>
      </c>
      <c r="J18" s="26">
        <f t="shared" si="2"/>
        <v>380.59999999999997</v>
      </c>
      <c r="K18" s="26">
        <f t="shared" si="2"/>
        <v>363.7</v>
      </c>
      <c r="L18" s="26">
        <f t="shared" si="2"/>
        <v>34</v>
      </c>
      <c r="M18" s="26">
        <f t="shared" si="2"/>
        <v>37.8</v>
      </c>
      <c r="N18" s="26">
        <f t="shared" si="2"/>
        <v>30.4</v>
      </c>
      <c r="O18" s="26">
        <f t="shared" si="2"/>
        <v>9.5</v>
      </c>
      <c r="P18" s="26">
        <f t="shared" si="2"/>
        <v>3</v>
      </c>
      <c r="Q18" s="38"/>
      <c r="R18" s="26">
        <f>SUM(R13:R17)</f>
        <v>15.2</v>
      </c>
      <c r="S18" s="29">
        <f>SUM(S13:S17)</f>
        <v>34.71</v>
      </c>
      <c r="T18" s="26">
        <f>SUM(T13:T17)</f>
        <v>6.4</v>
      </c>
      <c r="U18" s="26">
        <f>SUM(U13:U17)</f>
        <v>17.5</v>
      </c>
      <c r="V18" s="26">
        <f>SUM(V13:V17)</f>
        <v>38.3</v>
      </c>
      <c r="W18" s="38"/>
      <c r="X18" s="30"/>
    </row>
    <row r="19" spans="2:24" ht="13.5">
      <c r="B19" s="153"/>
      <c r="C19" s="39" t="s">
        <v>30</v>
      </c>
      <c r="D19" s="40">
        <f>AVERAGE(D13:D17)</f>
        <v>5.779999999999999</v>
      </c>
      <c r="E19" s="40">
        <f>AVERAGE(E13:E17)</f>
        <v>10.440000000000001</v>
      </c>
      <c r="F19" s="41"/>
      <c r="G19" s="40">
        <f>AVERAGE(G13:G17)</f>
        <v>1.6200000000000003</v>
      </c>
      <c r="H19" s="42"/>
      <c r="I19" s="40">
        <f aca="true" t="shared" si="3" ref="I19:N19">AVERAGE(I13:I17)</f>
        <v>74.86</v>
      </c>
      <c r="J19" s="40">
        <f t="shared" si="3"/>
        <v>76.11999999999999</v>
      </c>
      <c r="K19" s="40">
        <f t="shared" si="3"/>
        <v>72.74</v>
      </c>
      <c r="L19" s="40">
        <f t="shared" si="3"/>
        <v>6.8</v>
      </c>
      <c r="M19" s="40">
        <f t="shared" si="3"/>
        <v>7.56</v>
      </c>
      <c r="N19" s="40">
        <f t="shared" si="3"/>
        <v>6.08</v>
      </c>
      <c r="O19" s="43"/>
      <c r="P19" s="43"/>
      <c r="Q19" s="42"/>
      <c r="R19" s="43"/>
      <c r="S19" s="44">
        <f>AVERAGE(S13:S17)</f>
        <v>6.942</v>
      </c>
      <c r="T19" s="40">
        <f>AVERAGE(T13:T17)</f>
        <v>1.28</v>
      </c>
      <c r="U19" s="40">
        <f>AVERAGE(U13:U17)</f>
        <v>3.5</v>
      </c>
      <c r="V19" s="40">
        <f>AVERAGE(V13:V17)</f>
        <v>7.659999999999999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65</v>
      </c>
      <c r="E20" s="26">
        <f>SUM(E6:E10,E13:E17)</f>
        <v>110.7</v>
      </c>
      <c r="F20" s="37"/>
      <c r="G20" s="26">
        <f>SUM(G6:G10,G13:G17)</f>
        <v>27.900000000000002</v>
      </c>
      <c r="H20" s="38"/>
      <c r="I20" s="26">
        <f aca="true" t="shared" si="4" ref="I20:P20">SUM(I6:I10,I13:I17)</f>
        <v>746.4</v>
      </c>
      <c r="J20" s="26">
        <f t="shared" si="4"/>
        <v>758.3</v>
      </c>
      <c r="K20" s="26">
        <f t="shared" si="4"/>
        <v>725.2</v>
      </c>
      <c r="L20" s="26">
        <f t="shared" si="4"/>
        <v>78.39999999999999</v>
      </c>
      <c r="M20" s="26">
        <f t="shared" si="4"/>
        <v>86.69999999999999</v>
      </c>
      <c r="N20" s="26">
        <f t="shared" si="4"/>
        <v>70.70000000000002</v>
      </c>
      <c r="O20" s="26">
        <f t="shared" si="4"/>
        <v>12.5</v>
      </c>
      <c r="P20" s="26">
        <f t="shared" si="4"/>
        <v>4.5</v>
      </c>
      <c r="Q20" s="38"/>
      <c r="R20" s="26">
        <f>SUM(R6:R10,R13:R17)</f>
        <v>33</v>
      </c>
      <c r="S20" s="29">
        <f>SUM(S6:S10,S13:S17)</f>
        <v>71.69</v>
      </c>
      <c r="T20" s="26">
        <f>SUM(T6:T10,T13:T17)</f>
        <v>13.7</v>
      </c>
      <c r="U20" s="26">
        <f>SUM(U6:U10,U13:U17)</f>
        <v>33.099999999999994</v>
      </c>
      <c r="V20" s="26">
        <f>SUM(V6:V10,V13:V17)</f>
        <v>76.00000000000001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6.5</v>
      </c>
      <c r="E21" s="40">
        <f>AVERAGE(E6:E10,E13:E17)</f>
        <v>11.07</v>
      </c>
      <c r="F21" s="41"/>
      <c r="G21" s="40">
        <f>AVERAGE(G6:G10,G13:G17)</f>
        <v>2.79</v>
      </c>
      <c r="H21" s="42"/>
      <c r="I21" s="40">
        <f aca="true" t="shared" si="5" ref="I21:N21">AVERAGE(I6:I10,I13:I17)</f>
        <v>74.64</v>
      </c>
      <c r="J21" s="40">
        <f t="shared" si="5"/>
        <v>75.83</v>
      </c>
      <c r="K21" s="40">
        <f t="shared" si="5"/>
        <v>72.52000000000001</v>
      </c>
      <c r="L21" s="40">
        <f t="shared" si="5"/>
        <v>7.839999999999999</v>
      </c>
      <c r="M21" s="40">
        <f t="shared" si="5"/>
        <v>8.669999999999998</v>
      </c>
      <c r="N21" s="40">
        <f t="shared" si="5"/>
        <v>7.070000000000002</v>
      </c>
      <c r="O21" s="43"/>
      <c r="P21" s="43"/>
      <c r="Q21" s="42"/>
      <c r="R21" s="43"/>
      <c r="S21" s="44">
        <f>AVERAGE(S6:S10,S13:S17)</f>
        <v>7.169</v>
      </c>
      <c r="T21" s="40">
        <f>AVERAGE(T6:T10,T13:T17)</f>
        <v>1.3699999999999999</v>
      </c>
      <c r="U21" s="40">
        <f>AVERAGE(U6:U10,U13:U17)</f>
        <v>3.3099999999999996</v>
      </c>
      <c r="V21" s="40">
        <f>AVERAGE(V6:V10,V13:V17)</f>
        <v>7.600000000000001</v>
      </c>
      <c r="W21" s="42"/>
      <c r="X21" s="45"/>
    </row>
    <row r="22" spans="2:24" ht="13.5">
      <c r="B22" s="31"/>
      <c r="C22" s="32">
        <v>11</v>
      </c>
      <c r="D22" s="26">
        <v>7.3</v>
      </c>
      <c r="E22" s="26">
        <v>10.4</v>
      </c>
      <c r="F22" s="27">
        <v>0.3965277777777778</v>
      </c>
      <c r="G22" s="26">
        <v>2.8</v>
      </c>
      <c r="H22" s="133" t="s">
        <v>129</v>
      </c>
      <c r="I22" s="26">
        <v>74.5</v>
      </c>
      <c r="J22" s="26">
        <v>75.9</v>
      </c>
      <c r="K22" s="26">
        <v>73.2</v>
      </c>
      <c r="L22" s="26">
        <v>8</v>
      </c>
      <c r="M22" s="26">
        <v>8.7</v>
      </c>
      <c r="N22" s="26">
        <v>7.2</v>
      </c>
      <c r="O22" s="26">
        <v>0.5</v>
      </c>
      <c r="P22" s="26">
        <v>0.4583333333333333</v>
      </c>
      <c r="Q22" s="28">
        <v>0.4583333333333333</v>
      </c>
      <c r="R22" s="26">
        <v>1.8</v>
      </c>
      <c r="S22" s="29">
        <v>5.64</v>
      </c>
      <c r="T22" s="26">
        <v>2.3</v>
      </c>
      <c r="U22" s="26">
        <v>7.2</v>
      </c>
      <c r="V22" s="26">
        <v>13.4</v>
      </c>
      <c r="W22" s="28">
        <v>0.7604166666666666</v>
      </c>
      <c r="X22" s="30" t="s">
        <v>429</v>
      </c>
    </row>
    <row r="23" spans="2:24" ht="13.5">
      <c r="B23" s="31"/>
      <c r="C23" s="32">
        <v>12</v>
      </c>
      <c r="D23" s="33">
        <v>3.4</v>
      </c>
      <c r="E23" s="33">
        <v>4.7</v>
      </c>
      <c r="F23" s="27">
        <v>0.5354166666666667</v>
      </c>
      <c r="G23" s="33">
        <v>1.9</v>
      </c>
      <c r="H23" s="28">
        <v>0.015277777777777777</v>
      </c>
      <c r="I23" s="33">
        <v>75.7</v>
      </c>
      <c r="J23" s="33">
        <v>76.1</v>
      </c>
      <c r="K23" s="33">
        <v>75.2</v>
      </c>
      <c r="L23" s="33">
        <v>6.6</v>
      </c>
      <c r="M23" s="33">
        <v>7.2</v>
      </c>
      <c r="N23" s="33">
        <v>6.1</v>
      </c>
      <c r="O23" s="33">
        <v>0</v>
      </c>
      <c r="P23" s="33"/>
      <c r="Q23" s="28"/>
      <c r="R23" s="33">
        <v>1.8</v>
      </c>
      <c r="S23" s="34">
        <v>6.09</v>
      </c>
      <c r="T23" s="33">
        <v>3.1</v>
      </c>
      <c r="U23" s="33">
        <v>5.4</v>
      </c>
      <c r="V23" s="33">
        <v>11.8</v>
      </c>
      <c r="W23" s="28">
        <v>0.49722222222222223</v>
      </c>
      <c r="X23" s="35" t="s">
        <v>430</v>
      </c>
    </row>
    <row r="24" spans="2:24" ht="13.5">
      <c r="B24" s="31"/>
      <c r="C24" s="32">
        <v>13</v>
      </c>
      <c r="D24" s="33">
        <v>4.6</v>
      </c>
      <c r="E24" s="33">
        <v>6</v>
      </c>
      <c r="F24" s="27">
        <v>0.5048611111111111</v>
      </c>
      <c r="G24" s="33">
        <v>3.1</v>
      </c>
      <c r="H24" s="28">
        <v>0.03888888888888889</v>
      </c>
      <c r="I24" s="33">
        <v>75.4</v>
      </c>
      <c r="J24" s="33">
        <v>75.9</v>
      </c>
      <c r="K24" s="33">
        <v>74.8</v>
      </c>
      <c r="L24" s="33">
        <v>6.1</v>
      </c>
      <c r="M24" s="33">
        <v>6.6</v>
      </c>
      <c r="N24" s="33">
        <v>5.6</v>
      </c>
      <c r="O24" s="33">
        <v>0</v>
      </c>
      <c r="P24" s="33"/>
      <c r="Q24" s="28"/>
      <c r="R24" s="33">
        <v>1.5</v>
      </c>
      <c r="S24" s="34">
        <v>5.14</v>
      </c>
      <c r="T24" s="33">
        <v>2.6</v>
      </c>
      <c r="U24" s="33">
        <v>5.1</v>
      </c>
      <c r="V24" s="33">
        <v>10.8</v>
      </c>
      <c r="W24" s="28">
        <v>0.37847222222222227</v>
      </c>
      <c r="X24" s="35" t="s">
        <v>431</v>
      </c>
    </row>
    <row r="25" spans="2:24" ht="13.5">
      <c r="B25" s="31"/>
      <c r="C25" s="32">
        <v>14</v>
      </c>
      <c r="D25" s="33">
        <v>4.5</v>
      </c>
      <c r="E25" s="33">
        <v>7.8</v>
      </c>
      <c r="F25" s="27">
        <v>0.6048611111111112</v>
      </c>
      <c r="G25" s="33">
        <v>0.8</v>
      </c>
      <c r="H25" s="28">
        <v>0.2847222222222222</v>
      </c>
      <c r="I25" s="33">
        <v>75.3</v>
      </c>
      <c r="J25" s="33">
        <v>76.5</v>
      </c>
      <c r="K25" s="33">
        <v>73.9</v>
      </c>
      <c r="L25" s="33">
        <v>5.8</v>
      </c>
      <c r="M25" s="33">
        <v>6.4</v>
      </c>
      <c r="N25" s="33">
        <v>5.2</v>
      </c>
      <c r="O25" s="33">
        <v>0</v>
      </c>
      <c r="P25" s="33"/>
      <c r="Q25" s="28"/>
      <c r="R25" s="33">
        <v>3.4</v>
      </c>
      <c r="S25" s="34">
        <v>8.41</v>
      </c>
      <c r="T25" s="33">
        <v>1.4</v>
      </c>
      <c r="U25" s="33">
        <v>4.5</v>
      </c>
      <c r="V25" s="33">
        <v>11.2</v>
      </c>
      <c r="W25" s="28">
        <v>0.5006944444444444</v>
      </c>
      <c r="X25" s="35" t="s">
        <v>432</v>
      </c>
    </row>
    <row r="26" spans="2:24" ht="13.5">
      <c r="B26" s="31"/>
      <c r="C26" s="32">
        <v>15</v>
      </c>
      <c r="D26" s="33">
        <v>5</v>
      </c>
      <c r="E26" s="33">
        <v>11.4</v>
      </c>
      <c r="F26" s="27">
        <v>0.5868055555555556</v>
      </c>
      <c r="G26" s="33">
        <v>0.3</v>
      </c>
      <c r="H26" s="28">
        <v>0.2951388888888889</v>
      </c>
      <c r="I26" s="33">
        <v>75.1</v>
      </c>
      <c r="J26" s="33">
        <v>76.6</v>
      </c>
      <c r="K26" s="33">
        <v>72.3</v>
      </c>
      <c r="L26" s="33">
        <v>5.4</v>
      </c>
      <c r="M26" s="33">
        <v>5.8</v>
      </c>
      <c r="N26" s="33">
        <v>5</v>
      </c>
      <c r="O26" s="33">
        <v>0</v>
      </c>
      <c r="P26" s="33"/>
      <c r="Q26" s="28"/>
      <c r="R26" s="33">
        <v>6.9</v>
      </c>
      <c r="S26" s="34">
        <v>10.74</v>
      </c>
      <c r="T26" s="33">
        <v>1</v>
      </c>
      <c r="U26" s="33">
        <v>2.9</v>
      </c>
      <c r="V26" s="33">
        <v>5.1</v>
      </c>
      <c r="W26" s="28">
        <v>0.6097222222222222</v>
      </c>
      <c r="X26" s="35" t="s">
        <v>433</v>
      </c>
    </row>
    <row r="27" spans="2:24" ht="13.5">
      <c r="B27" s="152" t="s">
        <v>52</v>
      </c>
      <c r="C27" s="36" t="s">
        <v>49</v>
      </c>
      <c r="D27" s="26">
        <f>SUM(D22:D26)</f>
        <v>24.799999999999997</v>
      </c>
      <c r="E27" s="26">
        <f>SUM(E22:E26)</f>
        <v>40.300000000000004</v>
      </c>
      <c r="F27" s="37"/>
      <c r="G27" s="26">
        <f>SUM(G22:G26)</f>
        <v>8.9</v>
      </c>
      <c r="H27" s="38"/>
      <c r="I27" s="26">
        <f aca="true" t="shared" si="6" ref="I27:P27">SUM(I22:I26)</f>
        <v>376</v>
      </c>
      <c r="J27" s="26">
        <f t="shared" si="6"/>
        <v>381</v>
      </c>
      <c r="K27" s="26">
        <f t="shared" si="6"/>
        <v>369.40000000000003</v>
      </c>
      <c r="L27" s="26">
        <f t="shared" si="6"/>
        <v>31.9</v>
      </c>
      <c r="M27" s="26">
        <f t="shared" si="6"/>
        <v>34.699999999999996</v>
      </c>
      <c r="N27" s="26">
        <f t="shared" si="6"/>
        <v>29.099999999999998</v>
      </c>
      <c r="O27" s="26">
        <f t="shared" si="6"/>
        <v>0.5</v>
      </c>
      <c r="P27" s="26">
        <f t="shared" si="6"/>
        <v>0.4583333333333333</v>
      </c>
      <c r="Q27" s="38"/>
      <c r="R27" s="26">
        <f>SUM(R22:R26)</f>
        <v>15.4</v>
      </c>
      <c r="S27" s="29">
        <f>SUM(S22:S26)</f>
        <v>36.02</v>
      </c>
      <c r="T27" s="26">
        <f>SUM(T22:T26)</f>
        <v>10.4</v>
      </c>
      <c r="U27" s="26">
        <f>SUM(U22:U26)</f>
        <v>25.1</v>
      </c>
      <c r="V27" s="26">
        <f>SUM(V22:V26)</f>
        <v>52.300000000000004</v>
      </c>
      <c r="W27" s="38"/>
      <c r="X27" s="30"/>
    </row>
    <row r="28" spans="2:24" ht="13.5">
      <c r="B28" s="153"/>
      <c r="C28" s="39" t="s">
        <v>30</v>
      </c>
      <c r="D28" s="40">
        <f>AVERAGE(D22:D26)</f>
        <v>4.959999999999999</v>
      </c>
      <c r="E28" s="40">
        <f>AVERAGE(E22:E26)</f>
        <v>8.06</v>
      </c>
      <c r="F28" s="41"/>
      <c r="G28" s="40">
        <f>AVERAGE(G22:G26)</f>
        <v>1.78</v>
      </c>
      <c r="H28" s="42"/>
      <c r="I28" s="40">
        <f aca="true" t="shared" si="7" ref="I28:N28">AVERAGE(I22:I26)</f>
        <v>75.2</v>
      </c>
      <c r="J28" s="40">
        <f t="shared" si="7"/>
        <v>76.2</v>
      </c>
      <c r="K28" s="40">
        <f t="shared" si="7"/>
        <v>73.88000000000001</v>
      </c>
      <c r="L28" s="40">
        <f t="shared" si="7"/>
        <v>6.38</v>
      </c>
      <c r="M28" s="40">
        <f t="shared" si="7"/>
        <v>6.9399999999999995</v>
      </c>
      <c r="N28" s="40">
        <f t="shared" si="7"/>
        <v>5.819999999999999</v>
      </c>
      <c r="O28" s="43"/>
      <c r="P28" s="43"/>
      <c r="Q28" s="42"/>
      <c r="R28" s="43"/>
      <c r="S28" s="44">
        <f>AVERAGE(S22:S26)</f>
        <v>7.204000000000001</v>
      </c>
      <c r="T28" s="40">
        <f>AVERAGE(T22:T26)</f>
        <v>2.08</v>
      </c>
      <c r="U28" s="40">
        <f>AVERAGE(U22:U26)</f>
        <v>5.0200000000000005</v>
      </c>
      <c r="V28" s="40">
        <f>AVERAGE(V22:V26)</f>
        <v>10.46</v>
      </c>
      <c r="W28" s="42"/>
      <c r="X28" s="45"/>
    </row>
    <row r="29" spans="2:24" ht="13.5">
      <c r="B29" s="31"/>
      <c r="C29" s="32">
        <v>16</v>
      </c>
      <c r="D29" s="26">
        <v>6.9</v>
      </c>
      <c r="E29" s="26">
        <v>9.6</v>
      </c>
      <c r="F29" s="27">
        <v>0.7784722222222222</v>
      </c>
      <c r="G29" s="26">
        <v>3.9</v>
      </c>
      <c r="H29" s="28">
        <v>0.12361111111111112</v>
      </c>
      <c r="I29" s="26">
        <v>74.6</v>
      </c>
      <c r="J29" s="26">
        <v>75.6</v>
      </c>
      <c r="K29" s="26">
        <v>73.8</v>
      </c>
      <c r="L29" s="26">
        <v>6.1</v>
      </c>
      <c r="M29" s="26">
        <v>6.7</v>
      </c>
      <c r="N29" s="26">
        <v>5.3</v>
      </c>
      <c r="O29" s="26">
        <v>0</v>
      </c>
      <c r="P29" s="26"/>
      <c r="Q29" s="28"/>
      <c r="R29" s="26">
        <v>0</v>
      </c>
      <c r="S29" s="29">
        <v>1.55</v>
      </c>
      <c r="T29" s="26">
        <v>1.8</v>
      </c>
      <c r="U29" s="26">
        <v>5.1</v>
      </c>
      <c r="V29" s="26">
        <v>10.2</v>
      </c>
      <c r="W29" s="28">
        <v>0.9284722222222223</v>
      </c>
      <c r="X29" s="30" t="s">
        <v>434</v>
      </c>
    </row>
    <row r="30" spans="2:24" ht="13.5">
      <c r="B30" s="31"/>
      <c r="C30" s="32">
        <v>17</v>
      </c>
      <c r="D30" s="33">
        <v>3.9</v>
      </c>
      <c r="E30" s="33">
        <v>5.7</v>
      </c>
      <c r="F30" s="27">
        <v>0.5493055555555556</v>
      </c>
      <c r="G30" s="33">
        <v>2.3</v>
      </c>
      <c r="H30" s="28">
        <v>0.30833333333333335</v>
      </c>
      <c r="I30" s="33">
        <v>75.6</v>
      </c>
      <c r="J30" s="33">
        <v>76.1</v>
      </c>
      <c r="K30" s="33">
        <v>75</v>
      </c>
      <c r="L30" s="33">
        <v>5.7</v>
      </c>
      <c r="M30" s="33">
        <v>6.5</v>
      </c>
      <c r="N30" s="33">
        <v>5.2</v>
      </c>
      <c r="O30" s="33">
        <v>0</v>
      </c>
      <c r="P30" s="33"/>
      <c r="Q30" s="28"/>
      <c r="R30" s="33">
        <v>1.2</v>
      </c>
      <c r="S30" s="34">
        <v>5.28</v>
      </c>
      <c r="T30" s="33">
        <v>2.8</v>
      </c>
      <c r="U30" s="33">
        <v>5</v>
      </c>
      <c r="V30" s="33">
        <v>12.1</v>
      </c>
      <c r="W30" s="28">
        <v>0.17847222222222223</v>
      </c>
      <c r="X30" s="35" t="s">
        <v>433</v>
      </c>
    </row>
    <row r="31" spans="2:24" ht="13.5">
      <c r="B31" s="31"/>
      <c r="C31" s="32">
        <v>18</v>
      </c>
      <c r="D31" s="33">
        <v>3.8</v>
      </c>
      <c r="E31" s="33">
        <v>8.2</v>
      </c>
      <c r="F31" s="27">
        <v>0.5875</v>
      </c>
      <c r="G31" s="33">
        <v>0.3</v>
      </c>
      <c r="H31" s="28">
        <v>0.15277777777777776</v>
      </c>
      <c r="I31" s="33">
        <v>75.5</v>
      </c>
      <c r="J31" s="33">
        <v>76.6</v>
      </c>
      <c r="K31" s="33">
        <v>73.2</v>
      </c>
      <c r="L31" s="33">
        <v>5.3</v>
      </c>
      <c r="M31" s="33">
        <v>5.7</v>
      </c>
      <c r="N31" s="33">
        <v>4.8</v>
      </c>
      <c r="O31" s="33">
        <v>0</v>
      </c>
      <c r="P31" s="33"/>
      <c r="Q31" s="28"/>
      <c r="R31" s="33">
        <v>4.9</v>
      </c>
      <c r="S31" s="34">
        <v>9.48</v>
      </c>
      <c r="T31" s="33">
        <v>1.3</v>
      </c>
      <c r="U31" s="33">
        <v>3.6</v>
      </c>
      <c r="V31" s="33">
        <v>7.8</v>
      </c>
      <c r="W31" s="28">
        <v>0.4513888888888889</v>
      </c>
      <c r="X31" s="35" t="s">
        <v>435</v>
      </c>
    </row>
    <row r="32" spans="2:24" ht="13.5">
      <c r="B32" s="31"/>
      <c r="C32" s="32">
        <v>19</v>
      </c>
      <c r="D32" s="33">
        <v>5.1</v>
      </c>
      <c r="E32" s="33">
        <v>10.8</v>
      </c>
      <c r="F32" s="27">
        <v>0.5777777777777778</v>
      </c>
      <c r="G32" s="33">
        <v>1.2</v>
      </c>
      <c r="H32" s="28">
        <v>0.9993055555555556</v>
      </c>
      <c r="I32" s="33">
        <v>75.2</v>
      </c>
      <c r="J32" s="33">
        <v>76.3</v>
      </c>
      <c r="K32" s="33">
        <v>72.9</v>
      </c>
      <c r="L32" s="33">
        <v>5.7</v>
      </c>
      <c r="M32" s="33">
        <v>6.5</v>
      </c>
      <c r="N32" s="33">
        <v>4.9</v>
      </c>
      <c r="O32" s="33">
        <v>0</v>
      </c>
      <c r="P32" s="33"/>
      <c r="Q32" s="28"/>
      <c r="R32" s="33">
        <v>1.2</v>
      </c>
      <c r="S32" s="34">
        <v>4.34</v>
      </c>
      <c r="T32" s="33">
        <v>1.5</v>
      </c>
      <c r="U32" s="33">
        <v>4.3</v>
      </c>
      <c r="V32" s="33">
        <v>7.8</v>
      </c>
      <c r="W32" s="28">
        <v>0.5791666666666667</v>
      </c>
      <c r="X32" s="35" t="s">
        <v>436</v>
      </c>
    </row>
    <row r="33" spans="2:24" ht="13.5">
      <c r="B33" s="31"/>
      <c r="C33" s="32">
        <v>20</v>
      </c>
      <c r="D33" s="33">
        <v>3.1</v>
      </c>
      <c r="E33" s="33">
        <v>9.5</v>
      </c>
      <c r="F33" s="27">
        <v>0.6034722222222222</v>
      </c>
      <c r="G33" s="33">
        <v>-1.2</v>
      </c>
      <c r="H33" s="28">
        <v>0.21597222222222223</v>
      </c>
      <c r="I33" s="33">
        <v>75.7</v>
      </c>
      <c r="J33" s="33">
        <v>76.9</v>
      </c>
      <c r="K33" s="33">
        <v>72.8</v>
      </c>
      <c r="L33" s="33">
        <v>4.6</v>
      </c>
      <c r="M33" s="33">
        <v>5.6</v>
      </c>
      <c r="N33" s="33">
        <v>4</v>
      </c>
      <c r="O33" s="33">
        <v>0</v>
      </c>
      <c r="P33" s="33"/>
      <c r="Q33" s="28"/>
      <c r="R33" s="33">
        <v>6.6</v>
      </c>
      <c r="S33" s="34">
        <v>10.5</v>
      </c>
      <c r="T33" s="33">
        <v>1.4</v>
      </c>
      <c r="U33" s="33">
        <v>3.7</v>
      </c>
      <c r="V33" s="33">
        <v>7</v>
      </c>
      <c r="W33" s="28">
        <v>0.5868055555555556</v>
      </c>
      <c r="X33" s="35" t="s">
        <v>437</v>
      </c>
    </row>
    <row r="34" spans="2:24" ht="13.5">
      <c r="B34" s="152" t="s">
        <v>53</v>
      </c>
      <c r="C34" s="36" t="s">
        <v>49</v>
      </c>
      <c r="D34" s="26">
        <f>SUM(D29:D33)</f>
        <v>22.800000000000004</v>
      </c>
      <c r="E34" s="26">
        <f>SUM(E29:E33)</f>
        <v>43.8</v>
      </c>
      <c r="F34" s="37"/>
      <c r="G34" s="26">
        <f>SUM(G29:G33)</f>
        <v>6.499999999999999</v>
      </c>
      <c r="H34" s="38"/>
      <c r="I34" s="26">
        <f aca="true" t="shared" si="8" ref="I34:P34">SUM(I29:I33)</f>
        <v>376.59999999999997</v>
      </c>
      <c r="J34" s="26">
        <f t="shared" si="8"/>
        <v>381.5</v>
      </c>
      <c r="K34" s="26">
        <f t="shared" si="8"/>
        <v>367.7</v>
      </c>
      <c r="L34" s="26">
        <f t="shared" si="8"/>
        <v>27.4</v>
      </c>
      <c r="M34" s="26">
        <f t="shared" si="8"/>
        <v>31</v>
      </c>
      <c r="N34" s="26">
        <f t="shared" si="8"/>
        <v>24.200000000000003</v>
      </c>
      <c r="O34" s="26">
        <f t="shared" si="8"/>
        <v>0</v>
      </c>
      <c r="P34" s="26">
        <f t="shared" si="8"/>
        <v>0</v>
      </c>
      <c r="Q34" s="38"/>
      <c r="R34" s="26">
        <f>SUM(R29:R33)</f>
        <v>13.9</v>
      </c>
      <c r="S34" s="29">
        <f>SUM(S29:S33)</f>
        <v>31.150000000000002</v>
      </c>
      <c r="T34" s="26">
        <f>SUM(T29:T33)</f>
        <v>8.799999999999999</v>
      </c>
      <c r="U34" s="26">
        <f>SUM(U29:U33)</f>
        <v>21.7</v>
      </c>
      <c r="V34" s="26">
        <f>SUM(V29:V33)</f>
        <v>44.9</v>
      </c>
      <c r="W34" s="38"/>
      <c r="X34" s="30"/>
    </row>
    <row r="35" spans="2:24" ht="13.5">
      <c r="B35" s="153"/>
      <c r="C35" s="39" t="s">
        <v>30</v>
      </c>
      <c r="D35" s="40">
        <f>AVERAGE(D29:D33)</f>
        <v>4.5600000000000005</v>
      </c>
      <c r="E35" s="40">
        <f>AVERAGE(E29:E33)</f>
        <v>8.76</v>
      </c>
      <c r="F35" s="41"/>
      <c r="G35" s="40">
        <f>AVERAGE(G29:G33)</f>
        <v>1.2999999999999998</v>
      </c>
      <c r="H35" s="42"/>
      <c r="I35" s="40">
        <f aca="true" t="shared" si="9" ref="I35:N35">AVERAGE(I29:I33)</f>
        <v>75.32</v>
      </c>
      <c r="J35" s="40">
        <f t="shared" si="9"/>
        <v>76.3</v>
      </c>
      <c r="K35" s="40">
        <f t="shared" si="9"/>
        <v>73.53999999999999</v>
      </c>
      <c r="L35" s="40">
        <f t="shared" si="9"/>
        <v>5.4799999999999995</v>
      </c>
      <c r="M35" s="40">
        <f t="shared" si="9"/>
        <v>6.2</v>
      </c>
      <c r="N35" s="40">
        <f t="shared" si="9"/>
        <v>4.840000000000001</v>
      </c>
      <c r="O35" s="43"/>
      <c r="P35" s="43"/>
      <c r="Q35" s="42"/>
      <c r="R35" s="43"/>
      <c r="S35" s="44">
        <f>AVERAGE(S29:S33)</f>
        <v>6.23</v>
      </c>
      <c r="T35" s="40">
        <f>AVERAGE(T29:T33)</f>
        <v>1.7599999999999998</v>
      </c>
      <c r="U35" s="40">
        <f>AVERAGE(U29:U33)</f>
        <v>4.34</v>
      </c>
      <c r="V35" s="40">
        <f>AVERAGE(V29:V33)</f>
        <v>8.98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47.599999999999994</v>
      </c>
      <c r="E36" s="26">
        <f>SUM(E22:E26,E29:E33)</f>
        <v>84.10000000000001</v>
      </c>
      <c r="F36" s="37"/>
      <c r="G36" s="26">
        <f>SUM(G22:G26,G29:G33)</f>
        <v>15.400000000000002</v>
      </c>
      <c r="H36" s="38"/>
      <c r="I36" s="26">
        <f aca="true" t="shared" si="10" ref="I36:P36">SUM(I22:I26,I29:I33)</f>
        <v>752.6000000000001</v>
      </c>
      <c r="J36" s="26">
        <f t="shared" si="10"/>
        <v>762.5</v>
      </c>
      <c r="K36" s="26">
        <f t="shared" si="10"/>
        <v>737.1</v>
      </c>
      <c r="L36" s="26">
        <f t="shared" si="10"/>
        <v>59.300000000000004</v>
      </c>
      <c r="M36" s="26">
        <f t="shared" si="10"/>
        <v>65.7</v>
      </c>
      <c r="N36" s="26">
        <f t="shared" si="10"/>
        <v>53.3</v>
      </c>
      <c r="O36" s="26">
        <f t="shared" si="10"/>
        <v>0.5</v>
      </c>
      <c r="P36" s="26">
        <f t="shared" si="10"/>
        <v>0.4583333333333333</v>
      </c>
      <c r="Q36" s="38"/>
      <c r="R36" s="26">
        <f>SUM(R22:R26,R29:R33)</f>
        <v>29.299999999999997</v>
      </c>
      <c r="S36" s="29">
        <f>SUM(S22:S26,S29:S33)</f>
        <v>67.17</v>
      </c>
      <c r="T36" s="26">
        <f>SUM(T22:T26,T29:T33)</f>
        <v>19.2</v>
      </c>
      <c r="U36" s="26">
        <f>SUM(U22:U26,U29:U33)</f>
        <v>46.800000000000004</v>
      </c>
      <c r="V36" s="26">
        <f>SUM(V22:V26,V29:V33)</f>
        <v>97.19999999999999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4.76</v>
      </c>
      <c r="E37" s="40">
        <f>AVERAGE(E22:E26,E29:E33)</f>
        <v>8.41</v>
      </c>
      <c r="F37" s="41"/>
      <c r="G37" s="40">
        <f>AVERAGE(G22:G26,G29:G33)</f>
        <v>1.5400000000000003</v>
      </c>
      <c r="H37" s="42"/>
      <c r="I37" s="40">
        <f aca="true" t="shared" si="11" ref="I37:N37">AVERAGE(I22:I26,I29:I33)</f>
        <v>75.26000000000002</v>
      </c>
      <c r="J37" s="40">
        <f t="shared" si="11"/>
        <v>76.25</v>
      </c>
      <c r="K37" s="40">
        <f t="shared" si="11"/>
        <v>73.71000000000001</v>
      </c>
      <c r="L37" s="40">
        <f t="shared" si="11"/>
        <v>5.930000000000001</v>
      </c>
      <c r="M37" s="40">
        <f t="shared" si="11"/>
        <v>6.57</v>
      </c>
      <c r="N37" s="40">
        <f t="shared" si="11"/>
        <v>5.33</v>
      </c>
      <c r="O37" s="43"/>
      <c r="P37" s="43"/>
      <c r="Q37" s="42"/>
      <c r="R37" s="43"/>
      <c r="S37" s="44">
        <f>AVERAGE(S22:S26,S29:S33)</f>
        <v>6.7170000000000005</v>
      </c>
      <c r="T37" s="40">
        <f>AVERAGE(T22:T26,T29:T33)</f>
        <v>1.92</v>
      </c>
      <c r="U37" s="40">
        <f>AVERAGE(U22:U26,U29:U33)</f>
        <v>4.680000000000001</v>
      </c>
      <c r="V37" s="40">
        <f>AVERAGE(V22:V26,V29:V33)</f>
        <v>9.719999999999999</v>
      </c>
      <c r="W37" s="42"/>
      <c r="X37" s="45"/>
    </row>
    <row r="38" spans="2:24" ht="13.5">
      <c r="B38" s="31"/>
      <c r="C38" s="32">
        <v>21</v>
      </c>
      <c r="D38" s="26">
        <v>3.4</v>
      </c>
      <c r="E38" s="26">
        <v>10.2</v>
      </c>
      <c r="F38" s="27">
        <v>0.5888888888888889</v>
      </c>
      <c r="G38" s="26">
        <v>-0.6</v>
      </c>
      <c r="H38" s="28">
        <v>0.27638888888888885</v>
      </c>
      <c r="I38" s="26">
        <v>75.7</v>
      </c>
      <c r="J38" s="26">
        <v>76.8</v>
      </c>
      <c r="K38" s="26">
        <v>72.7</v>
      </c>
      <c r="L38" s="26">
        <v>3.9</v>
      </c>
      <c r="M38" s="26">
        <v>4.6</v>
      </c>
      <c r="N38" s="26">
        <v>3.4</v>
      </c>
      <c r="O38" s="26">
        <v>0</v>
      </c>
      <c r="P38" s="26"/>
      <c r="Q38" s="28"/>
      <c r="R38" s="26">
        <v>6.5</v>
      </c>
      <c r="S38" s="29">
        <v>10.79</v>
      </c>
      <c r="T38" s="26">
        <v>1.6</v>
      </c>
      <c r="U38" s="26">
        <v>3.4</v>
      </c>
      <c r="V38" s="26">
        <v>7.6</v>
      </c>
      <c r="W38" s="28">
        <v>0.49583333333333335</v>
      </c>
      <c r="X38" s="30" t="s">
        <v>438</v>
      </c>
    </row>
    <row r="39" spans="2:24" ht="13.5">
      <c r="B39" s="31"/>
      <c r="C39" s="32">
        <v>22</v>
      </c>
      <c r="D39" s="33">
        <v>4.3</v>
      </c>
      <c r="E39" s="33">
        <v>11.7</v>
      </c>
      <c r="F39" s="27">
        <v>0.6069444444444444</v>
      </c>
      <c r="G39" s="33">
        <v>-0.8</v>
      </c>
      <c r="H39" s="28">
        <v>0.3055555555555555</v>
      </c>
      <c r="I39" s="33">
        <v>75.4</v>
      </c>
      <c r="J39" s="33">
        <v>76.9</v>
      </c>
      <c r="K39" s="33">
        <v>72</v>
      </c>
      <c r="L39" s="33">
        <v>3.4</v>
      </c>
      <c r="M39" s="33">
        <v>3.9</v>
      </c>
      <c r="N39" s="33">
        <v>3</v>
      </c>
      <c r="O39" s="33">
        <v>0</v>
      </c>
      <c r="P39" s="33"/>
      <c r="Q39" s="28"/>
      <c r="R39" s="33">
        <v>6.9</v>
      </c>
      <c r="S39" s="34">
        <v>10.83</v>
      </c>
      <c r="T39" s="33">
        <v>1.5</v>
      </c>
      <c r="U39" s="33">
        <v>3.5</v>
      </c>
      <c r="V39" s="33">
        <v>6.5</v>
      </c>
      <c r="W39" s="28">
        <v>0.5652777777777778</v>
      </c>
      <c r="X39" s="35" t="s">
        <v>439</v>
      </c>
    </row>
    <row r="40" spans="2:24" ht="13.5">
      <c r="B40" s="31"/>
      <c r="C40" s="32">
        <v>23</v>
      </c>
      <c r="D40" s="33">
        <v>5.6</v>
      </c>
      <c r="E40" s="33">
        <v>12.1</v>
      </c>
      <c r="F40" s="27">
        <v>0.5388888888888889</v>
      </c>
      <c r="G40" s="33">
        <v>0.8</v>
      </c>
      <c r="H40" s="28">
        <v>0.21458333333333335</v>
      </c>
      <c r="I40" s="33">
        <v>75.1</v>
      </c>
      <c r="J40" s="33">
        <v>76.4</v>
      </c>
      <c r="K40" s="33">
        <v>72.7</v>
      </c>
      <c r="L40" s="33">
        <v>4</v>
      </c>
      <c r="M40" s="33">
        <v>5.3</v>
      </c>
      <c r="N40" s="33">
        <v>3.1</v>
      </c>
      <c r="O40" s="33">
        <v>0</v>
      </c>
      <c r="P40" s="33"/>
      <c r="Q40" s="28"/>
      <c r="R40" s="33">
        <v>4.8</v>
      </c>
      <c r="S40" s="34">
        <v>8.54</v>
      </c>
      <c r="T40" s="33">
        <v>1.5</v>
      </c>
      <c r="U40" s="33">
        <v>3</v>
      </c>
      <c r="V40" s="33">
        <v>5.5</v>
      </c>
      <c r="W40" s="28">
        <v>0.5979166666666667</v>
      </c>
      <c r="X40" s="35" t="s">
        <v>439</v>
      </c>
    </row>
    <row r="41" spans="2:24" ht="13.5">
      <c r="B41" s="31"/>
      <c r="C41" s="32">
        <v>24</v>
      </c>
      <c r="D41" s="33">
        <v>10</v>
      </c>
      <c r="E41" s="33">
        <v>15.9</v>
      </c>
      <c r="F41" s="27">
        <v>0.5958333333333333</v>
      </c>
      <c r="G41" s="33">
        <v>2.2</v>
      </c>
      <c r="H41" s="28">
        <v>0.024305555555555556</v>
      </c>
      <c r="I41" s="33">
        <v>73.5</v>
      </c>
      <c r="J41" s="33">
        <v>76</v>
      </c>
      <c r="K41" s="33">
        <v>71.3</v>
      </c>
      <c r="L41" s="33">
        <v>5.9</v>
      </c>
      <c r="M41" s="33">
        <v>8.9</v>
      </c>
      <c r="N41" s="33">
        <v>3.9</v>
      </c>
      <c r="O41" s="33">
        <v>64</v>
      </c>
      <c r="P41" s="33">
        <v>33.5</v>
      </c>
      <c r="Q41" s="28">
        <v>0.9166666666666666</v>
      </c>
      <c r="R41" s="33">
        <v>0.6</v>
      </c>
      <c r="S41" s="34">
        <v>5.39</v>
      </c>
      <c r="T41" s="33">
        <v>1.5</v>
      </c>
      <c r="U41" s="33">
        <v>3.9</v>
      </c>
      <c r="V41" s="33">
        <v>10.3</v>
      </c>
      <c r="W41" s="28">
        <v>0.8076388888888889</v>
      </c>
      <c r="X41" s="35" t="s">
        <v>440</v>
      </c>
    </row>
    <row r="42" spans="2:24" ht="13.5">
      <c r="B42" s="31"/>
      <c r="C42" s="32">
        <v>25</v>
      </c>
      <c r="D42" s="33">
        <v>8.6</v>
      </c>
      <c r="E42" s="33">
        <v>12.3</v>
      </c>
      <c r="F42" s="27">
        <v>0.02847222222222222</v>
      </c>
      <c r="G42" s="33">
        <v>5.7</v>
      </c>
      <c r="H42" s="28">
        <v>0.9958333333333332</v>
      </c>
      <c r="I42" s="33">
        <v>74.2</v>
      </c>
      <c r="J42" s="33">
        <v>75.1</v>
      </c>
      <c r="K42" s="33">
        <v>73</v>
      </c>
      <c r="L42" s="33">
        <v>7.8</v>
      </c>
      <c r="M42" s="33">
        <v>8.9</v>
      </c>
      <c r="N42" s="33">
        <v>6.8</v>
      </c>
      <c r="O42" s="33">
        <v>0.5</v>
      </c>
      <c r="P42" s="33">
        <v>0.5</v>
      </c>
      <c r="Q42" s="28">
        <v>0.041666666666666664</v>
      </c>
      <c r="R42" s="33">
        <v>0.3</v>
      </c>
      <c r="S42" s="34">
        <v>3.55</v>
      </c>
      <c r="T42" s="33">
        <v>2.8</v>
      </c>
      <c r="U42" s="33">
        <v>6.3</v>
      </c>
      <c r="V42" s="33">
        <v>13.4</v>
      </c>
      <c r="W42" s="28">
        <v>0.10902777777777778</v>
      </c>
      <c r="X42" s="35" t="s">
        <v>441</v>
      </c>
    </row>
    <row r="43" spans="2:24" ht="13.5">
      <c r="B43" s="152" t="s">
        <v>55</v>
      </c>
      <c r="C43" s="36" t="s">
        <v>49</v>
      </c>
      <c r="D43" s="26">
        <f>SUM(D38:D42)</f>
        <v>31.9</v>
      </c>
      <c r="E43" s="26">
        <f>SUM(E38:E42)</f>
        <v>62.2</v>
      </c>
      <c r="F43" s="37"/>
      <c r="G43" s="26">
        <f>SUM(G38:G42)</f>
        <v>7.300000000000001</v>
      </c>
      <c r="H43" s="38"/>
      <c r="I43" s="26">
        <f aca="true" t="shared" si="12" ref="I43:P43">SUM(I38:I42)</f>
        <v>373.90000000000003</v>
      </c>
      <c r="J43" s="26">
        <f t="shared" si="12"/>
        <v>381.20000000000005</v>
      </c>
      <c r="K43" s="26">
        <f t="shared" si="12"/>
        <v>361.7</v>
      </c>
      <c r="L43" s="26">
        <f t="shared" si="12"/>
        <v>25.000000000000004</v>
      </c>
      <c r="M43" s="26">
        <f t="shared" si="12"/>
        <v>31.6</v>
      </c>
      <c r="N43" s="26">
        <f t="shared" si="12"/>
        <v>20.2</v>
      </c>
      <c r="O43" s="26">
        <f t="shared" si="12"/>
        <v>64.5</v>
      </c>
      <c r="P43" s="26">
        <f t="shared" si="12"/>
        <v>34</v>
      </c>
      <c r="Q43" s="38"/>
      <c r="R43" s="26">
        <f>SUM(R38:R42)</f>
        <v>19.1</v>
      </c>
      <c r="S43" s="29">
        <f>SUM(S38:S42)</f>
        <v>39.099999999999994</v>
      </c>
      <c r="T43" s="26">
        <f>SUM(T38:T42)</f>
        <v>8.899999999999999</v>
      </c>
      <c r="U43" s="26">
        <f>SUM(U38:U42)</f>
        <v>20.1</v>
      </c>
      <c r="V43" s="26">
        <f>SUM(V38:V42)</f>
        <v>43.300000000000004</v>
      </c>
      <c r="W43" s="38"/>
      <c r="X43" s="30"/>
    </row>
    <row r="44" spans="2:24" ht="13.5">
      <c r="B44" s="153"/>
      <c r="C44" s="39" t="s">
        <v>30</v>
      </c>
      <c r="D44" s="40">
        <f>AVERAGE(D38:D42)</f>
        <v>6.38</v>
      </c>
      <c r="E44" s="40">
        <f>AVERAGE(E38:E42)</f>
        <v>12.440000000000001</v>
      </c>
      <c r="F44" s="41"/>
      <c r="G44" s="40">
        <f>AVERAGE(G38:G42)</f>
        <v>1.4600000000000002</v>
      </c>
      <c r="H44" s="42"/>
      <c r="I44" s="40">
        <f aca="true" t="shared" si="13" ref="I44:N44">AVERAGE(I38:I42)</f>
        <v>74.78</v>
      </c>
      <c r="J44" s="40">
        <f t="shared" si="13"/>
        <v>76.24000000000001</v>
      </c>
      <c r="K44" s="40">
        <f t="shared" si="13"/>
        <v>72.34</v>
      </c>
      <c r="L44" s="40">
        <f t="shared" si="13"/>
        <v>5.000000000000001</v>
      </c>
      <c r="M44" s="40">
        <f t="shared" si="13"/>
        <v>6.32</v>
      </c>
      <c r="N44" s="40">
        <f t="shared" si="13"/>
        <v>4.04</v>
      </c>
      <c r="O44" s="43"/>
      <c r="P44" s="43"/>
      <c r="Q44" s="42"/>
      <c r="R44" s="43"/>
      <c r="S44" s="44">
        <f>AVERAGE(S38:S42)</f>
        <v>7.8199999999999985</v>
      </c>
      <c r="T44" s="40">
        <f>AVERAGE(T38:T42)</f>
        <v>1.7799999999999998</v>
      </c>
      <c r="U44" s="40">
        <f>AVERAGE(U38:U42)</f>
        <v>4.0200000000000005</v>
      </c>
      <c r="V44" s="40">
        <f>AVERAGE(V38:V42)</f>
        <v>8.66</v>
      </c>
      <c r="W44" s="42"/>
      <c r="X44" s="45"/>
    </row>
    <row r="45" spans="2:24" ht="13.5">
      <c r="B45" s="31"/>
      <c r="C45" s="32">
        <v>26</v>
      </c>
      <c r="D45" s="26">
        <v>6.7</v>
      </c>
      <c r="E45" s="26">
        <v>8.6</v>
      </c>
      <c r="F45" s="27">
        <v>0.5208333333333334</v>
      </c>
      <c r="G45" s="26">
        <v>5.1</v>
      </c>
      <c r="H45" s="28">
        <v>0.34861111111111115</v>
      </c>
      <c r="I45" s="26">
        <v>74.8</v>
      </c>
      <c r="J45" s="26">
        <v>75.4</v>
      </c>
      <c r="K45" s="26">
        <v>74.1</v>
      </c>
      <c r="L45" s="26">
        <v>6.3</v>
      </c>
      <c r="M45" s="26">
        <v>6.8</v>
      </c>
      <c r="N45" s="26">
        <v>5.8</v>
      </c>
      <c r="O45" s="26">
        <v>0</v>
      </c>
      <c r="P45" s="26"/>
      <c r="Q45" s="28"/>
      <c r="R45" s="26">
        <v>1.6</v>
      </c>
      <c r="S45" s="29">
        <v>5.9</v>
      </c>
      <c r="T45" s="26">
        <v>2.8</v>
      </c>
      <c r="U45" s="26">
        <v>5.1</v>
      </c>
      <c r="V45" s="26">
        <v>12.9</v>
      </c>
      <c r="W45" s="28">
        <v>0.9534722222222222</v>
      </c>
      <c r="X45" s="30" t="s">
        <v>442</v>
      </c>
    </row>
    <row r="46" spans="2:24" ht="13.5">
      <c r="B46" s="31"/>
      <c r="C46" s="32">
        <v>27</v>
      </c>
      <c r="D46" s="33">
        <v>5</v>
      </c>
      <c r="E46" s="33">
        <v>6.7</v>
      </c>
      <c r="F46" s="27">
        <v>0.022222222222222223</v>
      </c>
      <c r="G46" s="33">
        <v>4.1</v>
      </c>
      <c r="H46" s="28">
        <v>0.875</v>
      </c>
      <c r="I46" s="33">
        <v>75.4</v>
      </c>
      <c r="J46" s="33">
        <v>75.7</v>
      </c>
      <c r="K46" s="33">
        <v>74.9</v>
      </c>
      <c r="L46" s="33">
        <v>5.6</v>
      </c>
      <c r="M46" s="33">
        <v>6</v>
      </c>
      <c r="N46" s="33">
        <v>5.2</v>
      </c>
      <c r="O46" s="33">
        <v>0</v>
      </c>
      <c r="P46" s="33"/>
      <c r="Q46" s="28"/>
      <c r="R46" s="33">
        <v>0.9</v>
      </c>
      <c r="S46" s="34">
        <v>4.86</v>
      </c>
      <c r="T46" s="33">
        <v>3.7</v>
      </c>
      <c r="U46" s="33">
        <v>5.7</v>
      </c>
      <c r="V46" s="33">
        <v>12</v>
      </c>
      <c r="W46" s="28">
        <v>0.3763888888888889</v>
      </c>
      <c r="X46" s="35" t="s">
        <v>443</v>
      </c>
    </row>
    <row r="47" spans="2:24" ht="13.5">
      <c r="B47" s="31"/>
      <c r="C47" s="32">
        <v>28</v>
      </c>
      <c r="D47" s="33">
        <v>5.3</v>
      </c>
      <c r="E47" s="33">
        <v>7.9</v>
      </c>
      <c r="F47" s="27">
        <v>0.5909722222222222</v>
      </c>
      <c r="G47" s="33">
        <v>1.4</v>
      </c>
      <c r="H47" s="28">
        <v>0.9916666666666667</v>
      </c>
      <c r="I47" s="33">
        <v>75.1</v>
      </c>
      <c r="J47" s="33">
        <v>76.3</v>
      </c>
      <c r="K47" s="33">
        <v>73.9</v>
      </c>
      <c r="L47" s="33">
        <v>5.7</v>
      </c>
      <c r="M47" s="33">
        <v>6.7</v>
      </c>
      <c r="N47" s="33">
        <v>4.9</v>
      </c>
      <c r="O47" s="33">
        <v>0</v>
      </c>
      <c r="P47" s="33"/>
      <c r="Q47" s="28"/>
      <c r="R47" s="33">
        <v>2.1</v>
      </c>
      <c r="S47" s="34">
        <v>7.3</v>
      </c>
      <c r="T47" s="33">
        <v>1.7</v>
      </c>
      <c r="U47" s="33">
        <v>4</v>
      </c>
      <c r="V47" s="33">
        <v>9.5</v>
      </c>
      <c r="W47" s="28">
        <v>0.5680555555555555</v>
      </c>
      <c r="X47" s="35" t="s">
        <v>444</v>
      </c>
    </row>
    <row r="48" spans="2:24" ht="13.5">
      <c r="B48" s="31"/>
      <c r="C48" s="32">
        <v>29</v>
      </c>
      <c r="D48" s="33">
        <v>6.1</v>
      </c>
      <c r="E48" s="33">
        <v>9</v>
      </c>
      <c r="F48" s="27">
        <v>0.6284722222222222</v>
      </c>
      <c r="G48" s="33">
        <v>0.3</v>
      </c>
      <c r="H48" s="28">
        <v>0.09305555555555556</v>
      </c>
      <c r="I48" s="33">
        <v>74.9</v>
      </c>
      <c r="J48" s="33">
        <v>76.6</v>
      </c>
      <c r="K48" s="33">
        <v>73.9</v>
      </c>
      <c r="L48" s="33">
        <v>5.8</v>
      </c>
      <c r="M48" s="33">
        <v>6.6</v>
      </c>
      <c r="N48" s="33">
        <v>4.9</v>
      </c>
      <c r="O48" s="33">
        <v>0</v>
      </c>
      <c r="P48" s="33"/>
      <c r="Q48" s="28"/>
      <c r="R48" s="33">
        <v>1.2</v>
      </c>
      <c r="S48" s="34">
        <v>5.01</v>
      </c>
      <c r="T48" s="33">
        <v>1.8</v>
      </c>
      <c r="U48" s="33">
        <v>4.1</v>
      </c>
      <c r="V48" s="33">
        <v>8.3</v>
      </c>
      <c r="W48" s="28">
        <v>0.6069444444444444</v>
      </c>
      <c r="X48" s="35" t="s">
        <v>444</v>
      </c>
    </row>
    <row r="49" spans="2:24" ht="13.5">
      <c r="B49" s="31"/>
      <c r="C49" s="32">
        <v>30</v>
      </c>
      <c r="D49" s="33">
        <v>5.1</v>
      </c>
      <c r="E49" s="33">
        <v>9.4</v>
      </c>
      <c r="F49" s="27">
        <v>0.6152777777777778</v>
      </c>
      <c r="G49" s="33">
        <v>0.6</v>
      </c>
      <c r="H49" s="28">
        <v>0.9194444444444444</v>
      </c>
      <c r="I49" s="33">
        <v>75.2</v>
      </c>
      <c r="J49" s="33">
        <v>76.5</v>
      </c>
      <c r="K49" s="33">
        <v>73</v>
      </c>
      <c r="L49" s="33">
        <v>5.3</v>
      </c>
      <c r="M49" s="33">
        <v>6.3</v>
      </c>
      <c r="N49" s="33">
        <v>4.3</v>
      </c>
      <c r="O49" s="33">
        <v>0</v>
      </c>
      <c r="P49" s="33"/>
      <c r="Q49" s="28"/>
      <c r="R49" s="33">
        <v>6.7</v>
      </c>
      <c r="S49" s="34">
        <v>10.2</v>
      </c>
      <c r="T49" s="33">
        <v>1.3</v>
      </c>
      <c r="U49" s="33">
        <v>3.1</v>
      </c>
      <c r="V49" s="33">
        <v>8.1</v>
      </c>
      <c r="W49" s="28">
        <v>0.6319444444444444</v>
      </c>
      <c r="X49" s="35" t="s">
        <v>444</v>
      </c>
    </row>
    <row r="50" spans="2:24" ht="13.5">
      <c r="B50" s="31"/>
      <c r="C50" s="32">
        <v>31</v>
      </c>
      <c r="D50" s="33">
        <v>7</v>
      </c>
      <c r="E50" s="33">
        <v>12.4</v>
      </c>
      <c r="F50" s="27">
        <v>0.6201388888888889</v>
      </c>
      <c r="G50" s="33">
        <v>2</v>
      </c>
      <c r="H50" s="28">
        <v>0.059722222222222225</v>
      </c>
      <c r="I50" s="33">
        <v>74.4</v>
      </c>
      <c r="J50" s="33">
        <v>76.1</v>
      </c>
      <c r="K50" s="33">
        <v>71.9</v>
      </c>
      <c r="L50" s="33">
        <v>5.7</v>
      </c>
      <c r="M50" s="33">
        <v>7.2</v>
      </c>
      <c r="N50" s="33">
        <v>4.2</v>
      </c>
      <c r="O50" s="33">
        <v>0</v>
      </c>
      <c r="P50" s="33"/>
      <c r="Q50" s="28"/>
      <c r="R50" s="33">
        <v>1.8</v>
      </c>
      <c r="S50" s="34">
        <v>5.48</v>
      </c>
      <c r="T50" s="33">
        <v>1.1</v>
      </c>
      <c r="U50" s="33">
        <v>3.4</v>
      </c>
      <c r="V50" s="33">
        <v>6</v>
      </c>
      <c r="W50" s="28">
        <v>0.6708333333333334</v>
      </c>
      <c r="X50" s="35" t="s">
        <v>444</v>
      </c>
    </row>
    <row r="51" spans="2:24" ht="13.5">
      <c r="B51" s="152" t="s">
        <v>56</v>
      </c>
      <c r="C51" s="36" t="s">
        <v>49</v>
      </c>
      <c r="D51" s="26">
        <f>SUM(D45:D50)</f>
        <v>35.2</v>
      </c>
      <c r="E51" s="26">
        <f>SUM(E45:E50)</f>
        <v>54</v>
      </c>
      <c r="F51" s="37"/>
      <c r="G51" s="26">
        <f>SUM(G45:G50)</f>
        <v>13.5</v>
      </c>
      <c r="H51" s="38"/>
      <c r="I51" s="26">
        <f aca="true" t="shared" si="14" ref="I51:P51">SUM(I45:I50)</f>
        <v>449.79999999999995</v>
      </c>
      <c r="J51" s="26">
        <f t="shared" si="14"/>
        <v>456.6</v>
      </c>
      <c r="K51" s="26">
        <f t="shared" si="14"/>
        <v>441.70000000000005</v>
      </c>
      <c r="L51" s="26">
        <f t="shared" si="14"/>
        <v>34.4</v>
      </c>
      <c r="M51" s="26">
        <f t="shared" si="14"/>
        <v>39.6</v>
      </c>
      <c r="N51" s="26">
        <f t="shared" si="14"/>
        <v>29.3</v>
      </c>
      <c r="O51" s="26">
        <f t="shared" si="14"/>
        <v>0</v>
      </c>
      <c r="P51" s="26">
        <f t="shared" si="14"/>
        <v>0</v>
      </c>
      <c r="Q51" s="38"/>
      <c r="R51" s="26">
        <f>SUM(R45:R50)</f>
        <v>14.3</v>
      </c>
      <c r="S51" s="29">
        <f>SUM(S45:S50)</f>
        <v>38.75</v>
      </c>
      <c r="T51" s="26">
        <f>SUM(T45:T50)</f>
        <v>12.4</v>
      </c>
      <c r="U51" s="26">
        <f>SUM(U45:U50)</f>
        <v>25.4</v>
      </c>
      <c r="V51" s="26">
        <f>SUM(V45:V50)</f>
        <v>56.800000000000004</v>
      </c>
      <c r="W51" s="38"/>
      <c r="X51" s="30"/>
    </row>
    <row r="52" spans="2:24" ht="13.5">
      <c r="B52" s="153"/>
      <c r="C52" s="39" t="s">
        <v>30</v>
      </c>
      <c r="D52" s="40">
        <f>AVERAGE(D45:D50)</f>
        <v>5.866666666666667</v>
      </c>
      <c r="E52" s="40">
        <f>AVERAGE(E45:E50)</f>
        <v>9</v>
      </c>
      <c r="F52" s="41"/>
      <c r="G52" s="40">
        <f>AVERAGE(G45:G50)</f>
        <v>2.25</v>
      </c>
      <c r="H52" s="42"/>
      <c r="I52" s="40">
        <f aca="true" t="shared" si="15" ref="I52:N52">AVERAGE(I45:I50)</f>
        <v>74.96666666666665</v>
      </c>
      <c r="J52" s="40">
        <f t="shared" si="15"/>
        <v>76.10000000000001</v>
      </c>
      <c r="K52" s="40">
        <f t="shared" si="15"/>
        <v>73.61666666666667</v>
      </c>
      <c r="L52" s="40">
        <f t="shared" si="15"/>
        <v>5.733333333333333</v>
      </c>
      <c r="M52" s="40">
        <f t="shared" si="15"/>
        <v>6.6000000000000005</v>
      </c>
      <c r="N52" s="40">
        <f t="shared" si="15"/>
        <v>4.883333333333334</v>
      </c>
      <c r="O52" s="43"/>
      <c r="P52" s="43"/>
      <c r="Q52" s="42"/>
      <c r="R52" s="43"/>
      <c r="S52" s="44">
        <f>AVERAGE(S45:S50)</f>
        <v>6.458333333333333</v>
      </c>
      <c r="T52" s="40">
        <f>AVERAGE(T45:T50)</f>
        <v>2.066666666666667</v>
      </c>
      <c r="U52" s="40">
        <f>AVERAGE(U45:U50)</f>
        <v>4.233333333333333</v>
      </c>
      <c r="V52" s="40">
        <f>AVERAGE(V45:V50)</f>
        <v>9.466666666666667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67.1</v>
      </c>
      <c r="E53" s="26">
        <f>SUM(E38:E42,E45:E50)</f>
        <v>116.20000000000002</v>
      </c>
      <c r="F53" s="37"/>
      <c r="G53" s="26">
        <f>SUM(G38:G42,G45:G50)</f>
        <v>20.8</v>
      </c>
      <c r="H53" s="38"/>
      <c r="I53" s="26">
        <f aca="true" t="shared" si="16" ref="I53:P53">SUM(I38:I42,I45:I50)</f>
        <v>823.7</v>
      </c>
      <c r="J53" s="26">
        <f t="shared" si="16"/>
        <v>837.8000000000001</v>
      </c>
      <c r="K53" s="26">
        <f t="shared" si="16"/>
        <v>803.3999999999999</v>
      </c>
      <c r="L53" s="26">
        <f t="shared" si="16"/>
        <v>59.400000000000006</v>
      </c>
      <c r="M53" s="26">
        <f t="shared" si="16"/>
        <v>71.2</v>
      </c>
      <c r="N53" s="26">
        <f t="shared" si="16"/>
        <v>49.5</v>
      </c>
      <c r="O53" s="26">
        <f t="shared" si="16"/>
        <v>64.5</v>
      </c>
      <c r="P53" s="26">
        <f t="shared" si="16"/>
        <v>34</v>
      </c>
      <c r="Q53" s="38"/>
      <c r="R53" s="26">
        <f>SUM(R38:R42,R45:R50)</f>
        <v>33.4</v>
      </c>
      <c r="S53" s="29">
        <f>SUM(S38:S42,S45:S50)</f>
        <v>77.85</v>
      </c>
      <c r="T53" s="26">
        <f>SUM(T38:T42,T45:T50)</f>
        <v>21.3</v>
      </c>
      <c r="U53" s="26">
        <f>SUM(U38:U42,U45:U50)</f>
        <v>45.50000000000001</v>
      </c>
      <c r="V53" s="26">
        <f>SUM(V38:V42,V45:V50)</f>
        <v>100.1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6.1</v>
      </c>
      <c r="E54" s="40">
        <f>AVERAGE(E38:E42,E45:E50)</f>
        <v>10.563636363636364</v>
      </c>
      <c r="F54" s="41"/>
      <c r="G54" s="40">
        <f>AVERAGE(G38:G42,G45:G50)</f>
        <v>1.8909090909090909</v>
      </c>
      <c r="H54" s="42"/>
      <c r="I54" s="40">
        <f aca="true" t="shared" si="17" ref="I54:N54">AVERAGE(I38:I42,I45:I50)</f>
        <v>74.88181818181819</v>
      </c>
      <c r="J54" s="40">
        <f t="shared" si="17"/>
        <v>76.16363636363637</v>
      </c>
      <c r="K54" s="40">
        <f t="shared" si="17"/>
        <v>73.03636363636362</v>
      </c>
      <c r="L54" s="40">
        <f t="shared" si="17"/>
        <v>5.4</v>
      </c>
      <c r="M54" s="40">
        <f t="shared" si="17"/>
        <v>6.472727272727273</v>
      </c>
      <c r="N54" s="40">
        <f t="shared" si="17"/>
        <v>4.5</v>
      </c>
      <c r="O54" s="43"/>
      <c r="P54" s="43"/>
      <c r="Q54" s="42"/>
      <c r="R54" s="43"/>
      <c r="S54" s="44">
        <f>AVERAGE(S38:S42,S45:S50)</f>
        <v>7.077272727272727</v>
      </c>
      <c r="T54" s="40">
        <f>AVERAGE(T38:T42,T45:T50)</f>
        <v>1.9363636363636365</v>
      </c>
      <c r="U54" s="40">
        <f>AVERAGE(U38:U42,U45:U50)</f>
        <v>4.136363636363637</v>
      </c>
      <c r="V54" s="40">
        <f>AVERAGE(V38:V42,V45:V50)</f>
        <v>9.1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179.69999999999996</v>
      </c>
      <c r="E55" s="26">
        <f>SUM(E6:E10,E13:E17,E22:E26,E29:E33,E38:E42,E45:E50)</f>
        <v>310.99999999999994</v>
      </c>
      <c r="F55" s="37"/>
      <c r="G55" s="26">
        <f>SUM(G6:G10,G13:G17,G22:G26,G29:G33,G38:G42,G45:G50)</f>
        <v>64.1</v>
      </c>
      <c r="H55" s="38"/>
      <c r="I55" s="26">
        <f aca="true" t="shared" si="18" ref="I55:O55">SUM(I6:I10,I13:I17,I22:I26,I29:I33,I38:I42,I45:I50)</f>
        <v>2322.7</v>
      </c>
      <c r="J55" s="26">
        <f t="shared" si="18"/>
        <v>2358.5999999999995</v>
      </c>
      <c r="K55" s="26">
        <f t="shared" si="18"/>
        <v>2265.7000000000003</v>
      </c>
      <c r="L55" s="26">
        <f t="shared" si="18"/>
        <v>197.1</v>
      </c>
      <c r="M55" s="26">
        <f t="shared" si="18"/>
        <v>223.6</v>
      </c>
      <c r="N55" s="26">
        <f t="shared" si="18"/>
        <v>173.50000000000006</v>
      </c>
      <c r="O55" s="26">
        <f t="shared" si="18"/>
        <v>77.5</v>
      </c>
      <c r="P55" s="26"/>
      <c r="Q55" s="38"/>
      <c r="R55" s="26">
        <f>SUM(R6:R10,R13:R17,R22:R26,R29:R33,R38:R42,R45:R50)</f>
        <v>95.69999999999999</v>
      </c>
      <c r="S55" s="29">
        <f>SUM(S6:S10,S13:S17,S22:S26,S29:S33,S38:S42,S45:S50)</f>
        <v>216.70999999999998</v>
      </c>
      <c r="T55" s="26">
        <f>SUM(T6:T10,T13:T17,T22:T26,T29:T33,T38:T42,T45:T50)</f>
        <v>54.2</v>
      </c>
      <c r="U55" s="26">
        <f>SUM(U6:U10,U13:U17,U22:U26,U29:U33,U38:U42,U45:U50)</f>
        <v>125.39999999999999</v>
      </c>
      <c r="V55" s="26">
        <f>SUM(V6:V10,V13:V17,V22:V26,V29:V33,V38:V42,V45:V50)</f>
        <v>273.30000000000007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5.796774193548385</v>
      </c>
      <c r="E56" s="40">
        <f>AVERAGE(E6:E10,E13:E17,E22:E26,E29:E33,E38:E42,E45:E50)</f>
        <v>10.032258064516126</v>
      </c>
      <c r="F56" s="41"/>
      <c r="G56" s="40">
        <f>AVERAGE(G6:G10,G13:G17,G22:G26,G29:G33,G38:G42,G45:G50)</f>
        <v>2.0677419354838706</v>
      </c>
      <c r="H56" s="42"/>
      <c r="I56" s="40">
        <f aca="true" t="shared" si="19" ref="I56:N56">AVERAGE(I6:I10,I13:I17,I22:I26,I29:I33,I38:I42,I45:I50)</f>
        <v>74.9258064516129</v>
      </c>
      <c r="J56" s="40">
        <f t="shared" si="19"/>
        <v>76.08387096774192</v>
      </c>
      <c r="K56" s="40">
        <f t="shared" si="19"/>
        <v>73.08709677419355</v>
      </c>
      <c r="L56" s="40">
        <f t="shared" si="19"/>
        <v>6.358064516129032</v>
      </c>
      <c r="M56" s="40">
        <f t="shared" si="19"/>
        <v>7.212903225806452</v>
      </c>
      <c r="N56" s="40">
        <f t="shared" si="19"/>
        <v>5.596774193548389</v>
      </c>
      <c r="O56" s="43"/>
      <c r="P56" s="43"/>
      <c r="Q56" s="42"/>
      <c r="R56" s="43"/>
      <c r="S56" s="44">
        <f>AVERAGE(S6:S10,S13:S17,S22:S26,S29:S33,S38:S42,S45:S50)</f>
        <v>6.990645161290322</v>
      </c>
      <c r="T56" s="40">
        <f>AVERAGE(T6:T10,T13:T17,T22:T26,T29:T33,T38:T42,T45:T50)</f>
        <v>1.7483870967741937</v>
      </c>
      <c r="U56" s="40">
        <f>AVERAGE(U6:U10,U13:U17,U22:U26,U29:U33,U38:U42,U45:U50)</f>
        <v>4.04516129032258</v>
      </c>
      <c r="V56" s="40">
        <f>AVERAGE(V6:V10,V13:V17,V22:V26,V29:V33,V38:V42,V45:V50)</f>
        <v>8.816129032258067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7"/>
  <sheetViews>
    <sheetView zoomScaleSheetLayoutView="100" workbookViewId="0" topLeftCell="A1">
      <selection activeCell="D9" sqref="D9"/>
    </sheetView>
  </sheetViews>
  <sheetFormatPr defaultColWidth="9.00390625" defaultRowHeight="13.5"/>
  <cols>
    <col min="1" max="1" width="7.50390625" style="0" customWidth="1"/>
    <col min="2" max="2" width="4.50390625" style="0" customWidth="1"/>
    <col min="3" max="3" width="4.875" style="0" customWidth="1"/>
    <col min="6" max="6" width="0" style="0" hidden="1" customWidth="1"/>
    <col min="8" max="8" width="0" style="0" hidden="1" customWidth="1"/>
    <col min="17" max="17" width="0" style="0" hidden="1" customWidth="1"/>
    <col min="23" max="24" width="0" style="0" hidden="1" customWidth="1"/>
  </cols>
  <sheetData>
    <row r="1" spans="1:15" ht="17.25">
      <c r="A1" s="77" t="str">
        <f>'1月'!B2</f>
        <v>２９</v>
      </c>
      <c r="B1" t="s">
        <v>27</v>
      </c>
      <c r="O1" t="s">
        <v>64</v>
      </c>
    </row>
    <row r="2" ht="13.5">
      <c r="A2" s="76"/>
    </row>
    <row r="3" spans="2:24" s="17" customFormat="1" ht="22.5" customHeight="1">
      <c r="B3" s="52" t="s">
        <v>62</v>
      </c>
      <c r="C3" s="53" t="s">
        <v>63</v>
      </c>
      <c r="D3" s="19" t="s">
        <v>30</v>
      </c>
      <c r="E3" s="154" t="s">
        <v>1</v>
      </c>
      <c r="F3" s="155"/>
      <c r="G3" s="156" t="s">
        <v>0</v>
      </c>
      <c r="H3" s="156"/>
      <c r="I3" s="154" t="s">
        <v>31</v>
      </c>
      <c r="J3" s="156"/>
      <c r="K3" s="155"/>
      <c r="L3" s="154" t="s">
        <v>32</v>
      </c>
      <c r="M3" s="156"/>
      <c r="N3" s="155"/>
      <c r="O3" s="166" t="s">
        <v>33</v>
      </c>
      <c r="P3" s="166"/>
      <c r="Q3" s="166"/>
      <c r="R3" s="62" t="s">
        <v>34</v>
      </c>
      <c r="S3" s="63" t="s">
        <v>35</v>
      </c>
      <c r="T3" s="154" t="s">
        <v>36</v>
      </c>
      <c r="U3" s="156"/>
      <c r="V3" s="155"/>
      <c r="W3" s="74"/>
      <c r="X3" s="75"/>
    </row>
    <row r="4" spans="2:24" s="17" customFormat="1" ht="22.5" customHeight="1">
      <c r="B4" s="54"/>
      <c r="C4" s="55"/>
      <c r="D4" s="21" t="s">
        <v>37</v>
      </c>
      <c r="E4" s="22" t="s">
        <v>38</v>
      </c>
      <c r="F4" s="22" t="s">
        <v>39</v>
      </c>
      <c r="G4" s="22" t="s">
        <v>38</v>
      </c>
      <c r="H4" s="22" t="s">
        <v>39</v>
      </c>
      <c r="I4" s="22" t="s">
        <v>30</v>
      </c>
      <c r="J4" s="22" t="s">
        <v>40</v>
      </c>
      <c r="K4" s="22" t="s">
        <v>41</v>
      </c>
      <c r="L4" s="22" t="s">
        <v>30</v>
      </c>
      <c r="M4" s="22" t="s">
        <v>40</v>
      </c>
      <c r="N4" s="22" t="s">
        <v>41</v>
      </c>
      <c r="O4" s="64" t="s">
        <v>42</v>
      </c>
      <c r="P4" s="64" t="s">
        <v>43</v>
      </c>
      <c r="Q4" s="64" t="s">
        <v>39</v>
      </c>
      <c r="R4" s="65" t="s">
        <v>44</v>
      </c>
      <c r="S4" s="66" t="s">
        <v>45</v>
      </c>
      <c r="T4" s="22" t="s">
        <v>30</v>
      </c>
      <c r="U4" s="22" t="s">
        <v>40</v>
      </c>
      <c r="V4" s="22" t="s">
        <v>46</v>
      </c>
      <c r="W4" s="22" t="s">
        <v>39</v>
      </c>
      <c r="X4" s="22" t="s">
        <v>47</v>
      </c>
    </row>
    <row r="5" spans="2:24" ht="15.75" customHeight="1">
      <c r="B5" s="56">
        <v>1</v>
      </c>
      <c r="C5" s="57">
        <v>1</v>
      </c>
      <c r="D5" s="70">
        <f>'1月'!D$12</f>
        <v>6.82</v>
      </c>
      <c r="E5" s="70">
        <f>'1月'!E12</f>
        <v>12.24</v>
      </c>
      <c r="F5" s="70">
        <f>'1月'!F12</f>
        <v>0</v>
      </c>
      <c r="G5" s="70">
        <f>'1月'!G12</f>
        <v>2.5799999999999996</v>
      </c>
      <c r="H5" s="71">
        <f>'1月'!H12</f>
        <v>0</v>
      </c>
      <c r="I5" s="70">
        <f>'1月'!I12</f>
        <v>74.58000000000001</v>
      </c>
      <c r="J5" s="70">
        <f>'1月'!J12</f>
        <v>75.9</v>
      </c>
      <c r="K5" s="70">
        <f>'1月'!K12</f>
        <v>72.13999999999999</v>
      </c>
      <c r="L5" s="70">
        <f>'1月'!L12</f>
        <v>6.18</v>
      </c>
      <c r="M5" s="70">
        <f>'1月'!M12</f>
        <v>6.959999999999999</v>
      </c>
      <c r="N5" s="70">
        <f>'1月'!N12</f>
        <v>5.44</v>
      </c>
      <c r="O5" s="67">
        <f>'1月'!O$11</f>
        <v>0</v>
      </c>
      <c r="P5" s="67">
        <f>'1月'!P11</f>
        <v>0</v>
      </c>
      <c r="Q5" s="68">
        <f>'1月'!Q11</f>
        <v>0</v>
      </c>
      <c r="R5" s="67">
        <f>'1月'!R11</f>
        <v>22.2</v>
      </c>
      <c r="S5" s="69">
        <f>'1月'!S11</f>
        <v>39.78</v>
      </c>
      <c r="T5" s="70">
        <f>'1月'!T12</f>
        <v>1.52</v>
      </c>
      <c r="U5" s="70">
        <f>'1月'!U12</f>
        <v>3.8400000000000007</v>
      </c>
      <c r="V5" s="70">
        <f>'1月'!V12</f>
        <v>8.459999999999999</v>
      </c>
      <c r="W5" s="71">
        <f>'1月'!W12</f>
        <v>0</v>
      </c>
      <c r="X5" s="73">
        <f>'1月'!X12</f>
        <v>0</v>
      </c>
    </row>
    <row r="6" spans="2:24" ht="15.75" customHeight="1">
      <c r="B6" s="58"/>
      <c r="C6" s="59">
        <v>2</v>
      </c>
      <c r="D6" s="70">
        <f>'1月'!D$19</f>
        <v>6.82</v>
      </c>
      <c r="E6" s="70">
        <f>'1月'!E19</f>
        <v>10.72</v>
      </c>
      <c r="F6" s="70">
        <f>'1月'!F19</f>
        <v>0</v>
      </c>
      <c r="G6" s="70">
        <f>'1月'!G19</f>
        <v>2.7600000000000002</v>
      </c>
      <c r="H6" s="71">
        <f>'1月'!H19</f>
        <v>0</v>
      </c>
      <c r="I6" s="70">
        <f>'1月'!I19</f>
        <v>74.55999999999999</v>
      </c>
      <c r="J6" s="70">
        <f>'1月'!J19</f>
        <v>75.8</v>
      </c>
      <c r="K6" s="70">
        <f>'1月'!K19</f>
        <v>72.66</v>
      </c>
      <c r="L6" s="70">
        <f>'1月'!L19</f>
        <v>6.140000000000001</v>
      </c>
      <c r="M6" s="70">
        <f>'1月'!M19</f>
        <v>6.8</v>
      </c>
      <c r="N6" s="70">
        <f>'1月'!N19</f>
        <v>5.36</v>
      </c>
      <c r="O6" s="67">
        <f>'1月'!O$18</f>
        <v>40</v>
      </c>
      <c r="P6" s="67">
        <f>'1月'!P18</f>
        <v>6.5</v>
      </c>
      <c r="Q6" s="68">
        <f>'1月'!Q18</f>
        <v>0</v>
      </c>
      <c r="R6" s="67">
        <f>'1月'!R18</f>
        <v>17.8</v>
      </c>
      <c r="S6" s="69">
        <f>'1月'!S18</f>
        <v>33.84</v>
      </c>
      <c r="T6" s="70">
        <f>'1月'!T19</f>
        <v>1.2399999999999998</v>
      </c>
      <c r="U6" s="70">
        <f>'1月'!U19</f>
        <v>3.4799999999999995</v>
      </c>
      <c r="V6" s="70">
        <f>'1月'!V19</f>
        <v>7.140000000000001</v>
      </c>
      <c r="W6" s="71"/>
      <c r="X6" s="73"/>
    </row>
    <row r="7" spans="2:24" ht="15.75" customHeight="1">
      <c r="B7" s="58"/>
      <c r="C7" s="59">
        <v>3</v>
      </c>
      <c r="D7" s="70">
        <f>'1月'!D$28</f>
        <v>5.0200000000000005</v>
      </c>
      <c r="E7" s="70">
        <f>'1月'!E28</f>
        <v>7.420000000000002</v>
      </c>
      <c r="F7" s="70">
        <f>'1月'!F28</f>
        <v>0</v>
      </c>
      <c r="G7" s="70">
        <f>'1月'!G28</f>
        <v>1.54</v>
      </c>
      <c r="H7" s="71">
        <f>'1月'!H28</f>
        <v>0</v>
      </c>
      <c r="I7" s="70">
        <f>'1月'!I28</f>
        <v>75.24</v>
      </c>
      <c r="J7" s="70">
        <f>'1月'!J28</f>
        <v>76.20000000000002</v>
      </c>
      <c r="K7" s="70">
        <f>'1月'!K28</f>
        <v>74.03999999999999</v>
      </c>
      <c r="L7" s="70">
        <f>'1月'!L28</f>
        <v>5.64</v>
      </c>
      <c r="M7" s="70">
        <f>'1月'!M28</f>
        <v>6.1</v>
      </c>
      <c r="N7" s="70">
        <f>'1月'!N28</f>
        <v>5.04</v>
      </c>
      <c r="O7" s="67">
        <f>'1月'!O$27</f>
        <v>0.5</v>
      </c>
      <c r="P7" s="67">
        <f>'1月'!P27</f>
        <v>0.5</v>
      </c>
      <c r="Q7" s="68">
        <f>'1月'!Q27</f>
        <v>0</v>
      </c>
      <c r="R7" s="67">
        <f>'1月'!R27</f>
        <v>10.299999999999999</v>
      </c>
      <c r="S7" s="69">
        <f>'1月'!S27</f>
        <v>33.06</v>
      </c>
      <c r="T7" s="70">
        <f>'1月'!T28</f>
        <v>3.14</v>
      </c>
      <c r="U7" s="70">
        <f>'1月'!U28</f>
        <v>5.7</v>
      </c>
      <c r="V7" s="70">
        <f>'1月'!V28</f>
        <v>12.24</v>
      </c>
      <c r="W7" s="71">
        <f>'1月'!W28</f>
        <v>0</v>
      </c>
      <c r="X7" s="73">
        <f>'1月'!X28</f>
        <v>0</v>
      </c>
    </row>
    <row r="8" spans="2:24" ht="15.75" customHeight="1">
      <c r="B8" s="58"/>
      <c r="C8" s="59">
        <v>4</v>
      </c>
      <c r="D8" s="70">
        <f>'1月'!D$35</f>
        <v>4.779999999999999</v>
      </c>
      <c r="E8" s="70">
        <f>'1月'!E35</f>
        <v>9.26</v>
      </c>
      <c r="F8" s="70">
        <f>'1月'!F35</f>
        <v>0</v>
      </c>
      <c r="G8" s="70">
        <f>'1月'!G35</f>
        <v>0.5800000000000001</v>
      </c>
      <c r="H8" s="71">
        <f>'1月'!H35</f>
        <v>0</v>
      </c>
      <c r="I8" s="70">
        <f>'1月'!I35</f>
        <v>75.2</v>
      </c>
      <c r="J8" s="70">
        <f>'1月'!J35</f>
        <v>76.5</v>
      </c>
      <c r="K8" s="70">
        <f>'1月'!K35</f>
        <v>73.25999999999999</v>
      </c>
      <c r="L8" s="70">
        <f>'1月'!L35</f>
        <v>4.880000000000001</v>
      </c>
      <c r="M8" s="70">
        <f>'1月'!M35</f>
        <v>5.640000000000001</v>
      </c>
      <c r="N8" s="70">
        <f>'1月'!N35</f>
        <v>4.24</v>
      </c>
      <c r="O8" s="67">
        <f>'1月'!O$34</f>
        <v>7</v>
      </c>
      <c r="P8" s="67">
        <f>'1月'!P34</f>
        <v>2.5</v>
      </c>
      <c r="Q8" s="68">
        <f>'1月'!Q34</f>
        <v>0</v>
      </c>
      <c r="R8" s="67">
        <f>'1月'!R34</f>
        <v>19.7</v>
      </c>
      <c r="S8" s="69">
        <f>'1月'!S34</f>
        <v>40.86</v>
      </c>
      <c r="T8" s="70">
        <f>'1月'!T35</f>
        <v>1.6</v>
      </c>
      <c r="U8" s="70">
        <f>'1月'!U35</f>
        <v>4.38</v>
      </c>
      <c r="V8" s="70">
        <f>'1月'!V35</f>
        <v>9.68</v>
      </c>
      <c r="W8" s="71">
        <f>'1月'!W35</f>
        <v>0</v>
      </c>
      <c r="X8" s="73">
        <f>'1月'!X35</f>
        <v>0</v>
      </c>
    </row>
    <row r="9" spans="2:24" ht="15.75" customHeight="1">
      <c r="B9" s="58"/>
      <c r="C9" s="59">
        <v>5</v>
      </c>
      <c r="D9" s="70">
        <f>'1月'!D$44</f>
        <v>2.5200000000000005</v>
      </c>
      <c r="E9" s="70">
        <f>'1月'!E44</f>
        <v>6.3199999999999985</v>
      </c>
      <c r="F9" s="70">
        <f>'1月'!F44</f>
        <v>0</v>
      </c>
      <c r="G9" s="70">
        <f>'1月'!G44</f>
        <v>-0.62</v>
      </c>
      <c r="H9" s="71">
        <f>'1月'!H44</f>
        <v>0</v>
      </c>
      <c r="I9" s="70">
        <f>'1月'!I44</f>
        <v>75.82000000000001</v>
      </c>
      <c r="J9" s="70">
        <f>'1月'!J44</f>
        <v>76.78</v>
      </c>
      <c r="K9" s="70">
        <f>'1月'!K44</f>
        <v>74.08</v>
      </c>
      <c r="L9" s="70">
        <f>'1月'!L44</f>
        <v>4.58</v>
      </c>
      <c r="M9" s="70">
        <f>'1月'!M44</f>
        <v>5.08</v>
      </c>
      <c r="N9" s="70">
        <f>'1月'!N44</f>
        <v>4.18</v>
      </c>
      <c r="O9" s="67">
        <f>'1月'!O$43</f>
        <v>14</v>
      </c>
      <c r="P9" s="67">
        <f>'1月'!P43</f>
        <v>4.5</v>
      </c>
      <c r="Q9" s="68">
        <f>'1月'!Q43</f>
        <v>0</v>
      </c>
      <c r="R9" s="67">
        <f>'1月'!R43</f>
        <v>13.1</v>
      </c>
      <c r="S9" s="69">
        <f>'1月'!S43</f>
        <v>34.61</v>
      </c>
      <c r="T9" s="70">
        <f>'1月'!T44</f>
        <v>1.92</v>
      </c>
      <c r="U9" s="70">
        <f>'1月'!U44</f>
        <v>4.86</v>
      </c>
      <c r="V9" s="70">
        <f>'1月'!V44</f>
        <v>11.08</v>
      </c>
      <c r="W9" s="71">
        <f>'1月'!W44</f>
        <v>0</v>
      </c>
      <c r="X9" s="73">
        <f>'1月'!X44</f>
        <v>0</v>
      </c>
    </row>
    <row r="10" spans="2:24" ht="15.75" customHeight="1">
      <c r="B10" s="60"/>
      <c r="C10" s="61">
        <v>6</v>
      </c>
      <c r="D10" s="70">
        <f>'1月'!D$52</f>
        <v>6.533333333333334</v>
      </c>
      <c r="E10" s="70">
        <f>'1月'!E52</f>
        <v>12.633333333333333</v>
      </c>
      <c r="F10" s="70">
        <f>'1月'!F52</f>
        <v>0</v>
      </c>
      <c r="G10" s="70">
        <f>'1月'!G52</f>
        <v>1.1166666666666665</v>
      </c>
      <c r="H10" s="71">
        <f>'1月'!H52</f>
        <v>0</v>
      </c>
      <c r="I10" s="70">
        <f>'1月'!I52</f>
        <v>74.51666666666667</v>
      </c>
      <c r="J10" s="70">
        <f>'1月'!J52</f>
        <v>76.35</v>
      </c>
      <c r="K10" s="70">
        <f>'1月'!K52</f>
        <v>71.85000000000001</v>
      </c>
      <c r="L10" s="70">
        <f>'1月'!L52</f>
        <v>5.266666666666667</v>
      </c>
      <c r="M10" s="70">
        <f>'1月'!M52</f>
        <v>6.383333333333333</v>
      </c>
      <c r="N10" s="70">
        <f>'1月'!N52</f>
        <v>4.383333333333334</v>
      </c>
      <c r="O10" s="67">
        <f>'1月'!O$51</f>
        <v>5.5</v>
      </c>
      <c r="P10" s="67">
        <f>'1月'!P51</f>
        <v>2.5</v>
      </c>
      <c r="Q10" s="68">
        <f>'1月'!Q51</f>
        <v>0</v>
      </c>
      <c r="R10" s="67">
        <f>'1月'!R51</f>
        <v>28.9</v>
      </c>
      <c r="S10" s="69">
        <f>'1月'!S51</f>
        <v>59.58</v>
      </c>
      <c r="T10" s="70">
        <f>'1月'!T52</f>
        <v>1.4833333333333332</v>
      </c>
      <c r="U10" s="70">
        <f>'1月'!U52</f>
        <v>3.6833333333333336</v>
      </c>
      <c r="V10" s="70">
        <f>'1月'!V52</f>
        <v>7.766666666666666</v>
      </c>
      <c r="W10" s="71">
        <f>'1月'!W52</f>
        <v>0</v>
      </c>
      <c r="X10" s="73">
        <f>'1月'!X52</f>
        <v>0</v>
      </c>
    </row>
    <row r="11" spans="2:24" ht="15.75" customHeight="1">
      <c r="B11" s="56">
        <v>2</v>
      </c>
      <c r="C11" s="57">
        <v>1</v>
      </c>
      <c r="D11" s="70">
        <f>'2月'!D$12</f>
        <v>6.26</v>
      </c>
      <c r="E11" s="70">
        <f>'2月'!E$12</f>
        <v>11.219999999999999</v>
      </c>
      <c r="F11" s="70">
        <f>'2月'!F$12</f>
        <v>0</v>
      </c>
      <c r="G11" s="70">
        <f>'2月'!G$12</f>
        <v>1.2</v>
      </c>
      <c r="H11" s="70">
        <f>'2月'!H$12</f>
        <v>0</v>
      </c>
      <c r="I11" s="70">
        <f>'2月'!I$12</f>
        <v>74.7</v>
      </c>
      <c r="J11" s="70">
        <f>'2月'!J$12</f>
        <v>76.3</v>
      </c>
      <c r="K11" s="70">
        <f>'2月'!K$12</f>
        <v>72.58</v>
      </c>
      <c r="L11" s="70">
        <f>'2月'!L$12</f>
        <v>6.2</v>
      </c>
      <c r="M11" s="70">
        <f>'2月'!M$12</f>
        <v>7.5200000000000005</v>
      </c>
      <c r="N11" s="70">
        <f>'2月'!N$12</f>
        <v>5.1</v>
      </c>
      <c r="O11" s="67">
        <f>'2月'!O$11</f>
        <v>16</v>
      </c>
      <c r="P11" s="67">
        <f>'2月'!P$11</f>
        <v>4.5</v>
      </c>
      <c r="Q11" s="67">
        <f>'2月'!Q$11</f>
        <v>0</v>
      </c>
      <c r="R11" s="67">
        <f>'2月'!R$11</f>
        <v>16.8</v>
      </c>
      <c r="S11" s="67">
        <f>'2月'!S$11</f>
        <v>41.64</v>
      </c>
      <c r="T11" s="70">
        <f>'2月'!T$12</f>
        <v>1.6799999999999997</v>
      </c>
      <c r="U11" s="70">
        <f>'2月'!U$12</f>
        <v>4.5600000000000005</v>
      </c>
      <c r="V11" s="70">
        <f>'2月'!V$12</f>
        <v>9.080000000000002</v>
      </c>
      <c r="W11" s="70">
        <f>'2月'!W$12</f>
        <v>0</v>
      </c>
      <c r="X11" s="70">
        <f>'2月'!X$12</f>
        <v>0</v>
      </c>
    </row>
    <row r="12" spans="2:24" ht="15.75" customHeight="1">
      <c r="B12" s="58"/>
      <c r="C12" s="59">
        <v>2</v>
      </c>
      <c r="D12" s="70">
        <f>'2月'!D$19</f>
        <v>4.4799999999999995</v>
      </c>
      <c r="E12" s="70">
        <f>'2月'!E$19</f>
        <v>7.5</v>
      </c>
      <c r="F12" s="70">
        <f>'2月'!F$19</f>
        <v>0</v>
      </c>
      <c r="G12" s="70">
        <f>'2月'!G$19</f>
        <v>1.8399999999999999</v>
      </c>
      <c r="H12" s="70">
        <f>'2月'!H$19</f>
        <v>0</v>
      </c>
      <c r="I12" s="70">
        <f>'2月'!I$19</f>
        <v>75.33999999999999</v>
      </c>
      <c r="J12" s="70">
        <f>'2月'!J$19</f>
        <v>76.14</v>
      </c>
      <c r="K12" s="70">
        <f>'2月'!K$19</f>
        <v>73.99999999999999</v>
      </c>
      <c r="L12" s="70">
        <f>'2月'!L$19</f>
        <v>6.4</v>
      </c>
      <c r="M12" s="70">
        <f>'2月'!M$19</f>
        <v>7.24</v>
      </c>
      <c r="N12" s="70">
        <f>'2月'!N$19</f>
        <v>5.62</v>
      </c>
      <c r="O12" s="67">
        <f>'2月'!O$18</f>
        <v>15.5</v>
      </c>
      <c r="P12" s="67">
        <f>'2月'!P$18</f>
        <v>4.5</v>
      </c>
      <c r="Q12" s="67">
        <f>'2月'!Q$18</f>
        <v>0</v>
      </c>
      <c r="R12" s="67">
        <f>'2月'!R$18</f>
        <v>12.3</v>
      </c>
      <c r="S12" s="67">
        <f>'2月'!S$18</f>
        <v>37</v>
      </c>
      <c r="T12" s="70">
        <f>'2月'!T$19</f>
        <v>2.34</v>
      </c>
      <c r="U12" s="70">
        <f>'2月'!U$19</f>
        <v>5.319999999999999</v>
      </c>
      <c r="V12" s="70">
        <f>'2月'!V$19</f>
        <v>11.52</v>
      </c>
      <c r="W12" s="70">
        <f>'2月'!W$19</f>
        <v>0</v>
      </c>
      <c r="X12" s="70">
        <f>'2月'!X$19</f>
        <v>0</v>
      </c>
    </row>
    <row r="13" spans="2:24" ht="15.75" customHeight="1">
      <c r="B13" s="58"/>
      <c r="C13" s="59">
        <v>3</v>
      </c>
      <c r="D13" s="70">
        <f>'2月'!D$28</f>
        <v>3.2400000000000007</v>
      </c>
      <c r="E13" s="70">
        <f>'2月'!E$28</f>
        <v>8.239999999999998</v>
      </c>
      <c r="F13" s="70">
        <f>'2月'!F$28</f>
        <v>0</v>
      </c>
      <c r="G13" s="70">
        <f>'2月'!G$28</f>
        <v>-0.6199999999999999</v>
      </c>
      <c r="H13" s="70">
        <f>'2月'!H$28</f>
        <v>0</v>
      </c>
      <c r="I13" s="70">
        <f>'2月'!I$28</f>
        <v>75.56</v>
      </c>
      <c r="J13" s="70">
        <f>'2月'!J$28</f>
        <v>76.78</v>
      </c>
      <c r="K13" s="70">
        <f>'2月'!K$28</f>
        <v>73.3</v>
      </c>
      <c r="L13" s="70">
        <f>'2月'!L$28</f>
        <v>5.5200000000000005</v>
      </c>
      <c r="M13" s="70">
        <f>'2月'!M$28</f>
        <v>6.9399999999999995</v>
      </c>
      <c r="N13" s="70">
        <f>'2月'!N$28</f>
        <v>4.3999999999999995</v>
      </c>
      <c r="O13" s="67">
        <f>'2月'!O$27</f>
        <v>0</v>
      </c>
      <c r="P13" s="67">
        <f>'2月'!P$27</f>
        <v>0</v>
      </c>
      <c r="Q13" s="67">
        <f>'2月'!Q$27</f>
        <v>0</v>
      </c>
      <c r="R13" s="67">
        <f>'2月'!R$27</f>
        <v>20.3</v>
      </c>
      <c r="S13" s="67">
        <f>'2月'!S$27</f>
        <v>53.519999999999996</v>
      </c>
      <c r="T13" s="70">
        <f>'2月'!T$28</f>
        <v>1.8800000000000001</v>
      </c>
      <c r="U13" s="70">
        <f>'2月'!U$28</f>
        <v>5.08</v>
      </c>
      <c r="V13" s="70">
        <f>'2月'!V$28</f>
        <v>10.06</v>
      </c>
      <c r="W13" s="70">
        <f>'2月'!W$28</f>
        <v>0</v>
      </c>
      <c r="X13" s="70">
        <f>'2月'!X$28</f>
        <v>0</v>
      </c>
    </row>
    <row r="14" spans="2:24" ht="15.75" customHeight="1">
      <c r="B14" s="58"/>
      <c r="C14" s="59">
        <v>4</v>
      </c>
      <c r="D14" s="70">
        <f>'2月'!D$35</f>
        <v>10.02</v>
      </c>
      <c r="E14" s="70">
        <f>'2月'!E$35</f>
        <v>14.719999999999999</v>
      </c>
      <c r="F14" s="70">
        <f>'2月'!F$35</f>
        <v>0</v>
      </c>
      <c r="G14" s="70">
        <f>'2月'!G$35</f>
        <v>4.1</v>
      </c>
      <c r="H14" s="70">
        <f>'2月'!H$35</f>
        <v>0</v>
      </c>
      <c r="I14" s="70">
        <f>'2月'!I$35</f>
        <v>73.42</v>
      </c>
      <c r="J14" s="70">
        <f>'2月'!J$35</f>
        <v>75.42</v>
      </c>
      <c r="K14" s="70">
        <f>'2月'!K$35</f>
        <v>71.33999999999999</v>
      </c>
      <c r="L14" s="70">
        <f>'2月'!L$35</f>
        <v>8.280000000000001</v>
      </c>
      <c r="M14" s="70">
        <f>'2月'!M$35</f>
        <v>9.760000000000002</v>
      </c>
      <c r="N14" s="70">
        <f>'2月'!N$35</f>
        <v>6.94</v>
      </c>
      <c r="O14" s="67">
        <f>'2月'!O$34</f>
        <v>4</v>
      </c>
      <c r="P14" s="67">
        <f>'2月'!P$34</f>
        <v>2.5</v>
      </c>
      <c r="Q14" s="67">
        <f>'2月'!Q$34</f>
        <v>0</v>
      </c>
      <c r="R14" s="67">
        <f>'2月'!R$34</f>
        <v>23.9</v>
      </c>
      <c r="S14" s="67">
        <f>'2月'!S$34</f>
        <v>50.56</v>
      </c>
      <c r="T14" s="70">
        <f>'2月'!T$35</f>
        <v>1.78</v>
      </c>
      <c r="U14" s="70">
        <f>'2月'!U$35</f>
        <v>5.02</v>
      </c>
      <c r="V14" s="70">
        <f>'2月'!V$35</f>
        <v>11.26</v>
      </c>
      <c r="W14" s="70">
        <f>'2月'!W$35</f>
        <v>0</v>
      </c>
      <c r="X14" s="70">
        <f>'2月'!X$35</f>
        <v>0</v>
      </c>
    </row>
    <row r="15" spans="2:24" ht="15.75" customHeight="1">
      <c r="B15" s="58"/>
      <c r="C15" s="59">
        <v>5</v>
      </c>
      <c r="D15" s="70">
        <f>'2月'!D$44</f>
        <v>6.58</v>
      </c>
      <c r="E15" s="70">
        <f>'2月'!E$44</f>
        <v>11.9</v>
      </c>
      <c r="F15" s="70">
        <f>'2月'!F$44</f>
        <v>0</v>
      </c>
      <c r="G15" s="70">
        <f>'2月'!G$44</f>
        <v>1.0399999999999998</v>
      </c>
      <c r="H15" s="70">
        <f>'2月'!H$44</f>
        <v>0</v>
      </c>
      <c r="I15" s="70">
        <f>'2月'!I$44</f>
        <v>74.47999999999999</v>
      </c>
      <c r="J15" s="70">
        <f>'2月'!J$44</f>
        <v>76.5</v>
      </c>
      <c r="K15" s="70">
        <f>'2月'!K$44</f>
        <v>72.32000000000001</v>
      </c>
      <c r="L15" s="70">
        <f>'2月'!L$44</f>
        <v>8.86</v>
      </c>
      <c r="M15" s="70">
        <f>'2月'!M$44</f>
        <v>10.440000000000001</v>
      </c>
      <c r="N15" s="70">
        <f>'2月'!N$44</f>
        <v>7.2</v>
      </c>
      <c r="O15" s="67">
        <f>'2月'!O$43</f>
        <v>36.5</v>
      </c>
      <c r="P15" s="67">
        <f>'2月'!P$43</f>
        <v>16</v>
      </c>
      <c r="Q15" s="67">
        <f>'2月'!Q$43</f>
        <v>0</v>
      </c>
      <c r="R15" s="67">
        <f>'2月'!R$43</f>
        <v>26.8</v>
      </c>
      <c r="S15" s="67">
        <f>'2月'!S$43</f>
        <v>64.19</v>
      </c>
      <c r="T15" s="70">
        <f>'2月'!T$44</f>
        <v>1.92</v>
      </c>
      <c r="U15" s="70">
        <f>'2月'!U$44</f>
        <v>4.959999999999999</v>
      </c>
      <c r="V15" s="70">
        <f>'2月'!V$44</f>
        <v>11.78</v>
      </c>
      <c r="W15" s="70">
        <f>'2月'!W$44</f>
        <v>0</v>
      </c>
      <c r="X15" s="70">
        <f>'2月'!X$44</f>
        <v>0</v>
      </c>
    </row>
    <row r="16" spans="2:24" ht="15.75" customHeight="1">
      <c r="B16" s="60"/>
      <c r="C16" s="61">
        <v>6</v>
      </c>
      <c r="D16" s="70">
        <f>'2月'!D$52</f>
        <v>5.233333333333333</v>
      </c>
      <c r="E16" s="70">
        <f>'2月'!E$52</f>
        <v>11.633333333333333</v>
      </c>
      <c r="F16" s="70">
        <f>'2月'!F$52</f>
        <v>0</v>
      </c>
      <c r="G16" s="70">
        <f>'2月'!G$52</f>
        <v>-0.03333333333333329</v>
      </c>
      <c r="H16" s="70">
        <f>'2月'!H$52</f>
        <v>0</v>
      </c>
      <c r="I16" s="70">
        <f>'2月'!I$52</f>
        <v>74.8</v>
      </c>
      <c r="J16" s="70">
        <f>'2月'!J$52</f>
        <v>76.8</v>
      </c>
      <c r="K16" s="70">
        <f>'2月'!K$52</f>
        <v>72.10000000000001</v>
      </c>
      <c r="L16" s="70">
        <f>'2月'!L$52</f>
        <v>8.633333333333333</v>
      </c>
      <c r="M16" s="70">
        <f>'2月'!M$52</f>
        <v>10.799999999999999</v>
      </c>
      <c r="N16" s="70">
        <f>'2月'!N$52</f>
        <v>6.8</v>
      </c>
      <c r="O16" s="67">
        <f>'2月'!O$51</f>
        <v>0</v>
      </c>
      <c r="P16" s="67">
        <f>'2月'!P$51</f>
        <v>0</v>
      </c>
      <c r="Q16" s="67">
        <f>'2月'!Q$51</f>
        <v>0</v>
      </c>
      <c r="R16" s="67">
        <f>'2月'!R$51</f>
        <v>27</v>
      </c>
      <c r="S16" s="67">
        <f>'2月'!S$51</f>
        <v>54.959999999999994</v>
      </c>
      <c r="T16" s="70">
        <f>'2月'!T$52</f>
        <v>1.5666666666666667</v>
      </c>
      <c r="U16" s="70">
        <f>'2月'!U$52</f>
        <v>4.366666666666667</v>
      </c>
      <c r="V16" s="70">
        <f>'2月'!V$52</f>
        <v>8.299999999999999</v>
      </c>
      <c r="W16" s="70">
        <f>'2月'!W$52</f>
        <v>0</v>
      </c>
      <c r="X16" s="70">
        <f>'2月'!X$52</f>
        <v>0</v>
      </c>
    </row>
    <row r="17" spans="2:24" ht="15.75" customHeight="1">
      <c r="B17" s="56">
        <v>3</v>
      </c>
      <c r="C17" s="57">
        <v>1</v>
      </c>
      <c r="D17" s="70">
        <f>'3月'!D$12</f>
        <v>8.24</v>
      </c>
      <c r="E17" s="70">
        <f>'3月'!E$12</f>
        <v>14.62</v>
      </c>
      <c r="F17" s="70">
        <f>'3月'!F$12</f>
        <v>0</v>
      </c>
      <c r="G17" s="70">
        <f>'3月'!G$12</f>
        <v>3.2</v>
      </c>
      <c r="H17" s="70">
        <f>'3月'!H$12</f>
        <v>0</v>
      </c>
      <c r="I17" s="70">
        <f>'3月'!I$12</f>
        <v>73.92</v>
      </c>
      <c r="J17" s="70">
        <f>'3月'!J$12</f>
        <v>75.7</v>
      </c>
      <c r="K17" s="70">
        <f>'3月'!K$12</f>
        <v>71.24000000000001</v>
      </c>
      <c r="L17" s="70">
        <f>'3月'!L$12</f>
        <v>9.48</v>
      </c>
      <c r="M17" s="70">
        <f>'3月'!M$12</f>
        <v>11.22</v>
      </c>
      <c r="N17" s="70">
        <f>'3月'!N$12</f>
        <v>7.980000000000001</v>
      </c>
      <c r="O17" s="67">
        <f>'3月'!O$11</f>
        <v>4</v>
      </c>
      <c r="P17" s="67">
        <f>'3月'!P$11</f>
        <v>3</v>
      </c>
      <c r="Q17" s="67">
        <f>'3月'!Q$11</f>
        <v>0</v>
      </c>
      <c r="R17" s="67">
        <f>'3月'!R$11</f>
        <v>24.1</v>
      </c>
      <c r="S17" s="67">
        <f>'3月'!S$11</f>
        <v>62.17999999999999</v>
      </c>
      <c r="T17" s="70">
        <f>'3月'!T$12</f>
        <v>1.54</v>
      </c>
      <c r="U17" s="70">
        <f>'3月'!U$12</f>
        <v>4</v>
      </c>
      <c r="V17" s="70">
        <f>'3月'!V$12</f>
        <v>8.16</v>
      </c>
      <c r="W17" s="70">
        <f>'3月'!W$12</f>
        <v>0</v>
      </c>
      <c r="X17" s="70">
        <f>'3月'!X$12</f>
        <v>0</v>
      </c>
    </row>
    <row r="18" spans="2:24" ht="15.75" customHeight="1">
      <c r="B18" s="58"/>
      <c r="C18" s="59">
        <v>2</v>
      </c>
      <c r="D18" s="70">
        <f>'3月'!D$19</f>
        <v>6.4399999999999995</v>
      </c>
      <c r="E18" s="70">
        <f>'3月'!E$19</f>
        <v>11.22</v>
      </c>
      <c r="F18" s="70">
        <f>'3月'!F$19</f>
        <v>0</v>
      </c>
      <c r="G18" s="70">
        <f>'3月'!G$19</f>
        <v>1.4599999999999997</v>
      </c>
      <c r="H18" s="70">
        <f>'3月'!H$19</f>
        <v>0</v>
      </c>
      <c r="I18" s="70">
        <f>'3月'!I$19</f>
        <v>74.52000000000001</v>
      </c>
      <c r="J18" s="70">
        <f>'3月'!J$19</f>
        <v>76.17999999999999</v>
      </c>
      <c r="K18" s="70">
        <f>'3月'!K$19</f>
        <v>72.41999999999999</v>
      </c>
      <c r="L18" s="70">
        <f>'3月'!L$19</f>
        <v>9.34</v>
      </c>
      <c r="M18" s="70">
        <f>'3月'!M$19</f>
        <v>10.84</v>
      </c>
      <c r="N18" s="70">
        <f>'3月'!N$19</f>
        <v>8.120000000000001</v>
      </c>
      <c r="O18" s="67">
        <f>'3月'!O$18</f>
        <v>3.5</v>
      </c>
      <c r="P18" s="67">
        <f>'3月'!P$18</f>
        <v>1</v>
      </c>
      <c r="Q18" s="67">
        <f>'3月'!Q$18</f>
        <v>0</v>
      </c>
      <c r="R18" s="67">
        <f>'3月'!R$18</f>
        <v>25.900000000000002</v>
      </c>
      <c r="S18" s="67">
        <f>'3月'!S$18</f>
        <v>66.53</v>
      </c>
      <c r="T18" s="70">
        <f>'3月'!T$19</f>
        <v>1.9200000000000004</v>
      </c>
      <c r="U18" s="70">
        <f>'3月'!U$19</f>
        <v>4.94</v>
      </c>
      <c r="V18" s="70">
        <f>'3月'!V$19</f>
        <v>9.84</v>
      </c>
      <c r="W18" s="70">
        <f>'3月'!W$19</f>
        <v>0</v>
      </c>
      <c r="X18" s="70">
        <f>'3月'!X$19</f>
        <v>0</v>
      </c>
    </row>
    <row r="19" spans="2:24" ht="15.75" customHeight="1">
      <c r="B19" s="58"/>
      <c r="C19" s="59">
        <v>3</v>
      </c>
      <c r="D19" s="70">
        <f>'3月'!D$28</f>
        <v>7.140000000000001</v>
      </c>
      <c r="E19" s="70">
        <f>'3月'!E$28</f>
        <v>12</v>
      </c>
      <c r="F19" s="70">
        <f>'3月'!F$28</f>
        <v>0</v>
      </c>
      <c r="G19" s="70">
        <f>'3月'!G$28</f>
        <v>3.08</v>
      </c>
      <c r="H19" s="70">
        <f>'3月'!H$28</f>
        <v>0</v>
      </c>
      <c r="I19" s="70">
        <f>'3月'!I$28</f>
        <v>74.32</v>
      </c>
      <c r="J19" s="70">
        <f>'3月'!J$28</f>
        <v>75.82000000000001</v>
      </c>
      <c r="K19" s="70">
        <f>'3月'!K$28</f>
        <v>72.32000000000001</v>
      </c>
      <c r="L19" s="70">
        <f>'3月'!L$28</f>
        <v>9.280000000000001</v>
      </c>
      <c r="M19" s="70">
        <f>'3月'!M$28</f>
        <v>10.719999999999999</v>
      </c>
      <c r="N19" s="70">
        <f>'3月'!N$28</f>
        <v>8.080000000000002</v>
      </c>
      <c r="O19" s="67">
        <f>'3月'!O$27</f>
        <v>6.5</v>
      </c>
      <c r="P19" s="67">
        <f>'3月'!P$27</f>
        <v>2</v>
      </c>
      <c r="Q19" s="67">
        <f>'3月'!Q$27</f>
        <v>0</v>
      </c>
      <c r="R19" s="67">
        <f>'3月'!R$27</f>
        <v>18.799999999999997</v>
      </c>
      <c r="S19" s="67">
        <f>'3月'!S$27</f>
        <v>56.55</v>
      </c>
      <c r="T19" s="70">
        <f>'3月'!T$28</f>
        <v>1.6799999999999997</v>
      </c>
      <c r="U19" s="70">
        <f>'3月'!U$28</f>
        <v>4.159999999999999</v>
      </c>
      <c r="V19" s="70">
        <f>'3月'!V$28</f>
        <v>9.34</v>
      </c>
      <c r="W19" s="70">
        <f>'3月'!W$28</f>
        <v>0</v>
      </c>
      <c r="X19" s="70">
        <f>'3月'!X$28</f>
        <v>0</v>
      </c>
    </row>
    <row r="20" spans="2:24" ht="15.75" customHeight="1">
      <c r="B20" s="58"/>
      <c r="C20" s="59">
        <v>4</v>
      </c>
      <c r="D20" s="70">
        <f>'3月'!D$35</f>
        <v>8.24</v>
      </c>
      <c r="E20" s="70">
        <f>'3月'!E$35</f>
        <v>14.819999999999999</v>
      </c>
      <c r="F20" s="70">
        <f>'3月'!F$35</f>
        <v>0</v>
      </c>
      <c r="G20" s="70">
        <f>'3月'!G$35</f>
        <v>1.64</v>
      </c>
      <c r="H20" s="70">
        <f>'3月'!H$35</f>
        <v>0</v>
      </c>
      <c r="I20" s="70">
        <f>'3月'!I$35</f>
        <v>73.86</v>
      </c>
      <c r="J20" s="70">
        <f>'3月'!J$35</f>
        <v>76.16</v>
      </c>
      <c r="K20" s="70">
        <f>'3月'!K$35</f>
        <v>71.06</v>
      </c>
      <c r="L20" s="70">
        <f>'3月'!L$35</f>
        <v>9.98</v>
      </c>
      <c r="M20" s="70">
        <f>'3月'!M$35</f>
        <v>12.24</v>
      </c>
      <c r="N20" s="70">
        <f>'3月'!N$35</f>
        <v>7.94</v>
      </c>
      <c r="O20" s="67">
        <f>'3月'!O$34</f>
        <v>0</v>
      </c>
      <c r="P20" s="67">
        <f>'3月'!P$34</f>
        <v>0</v>
      </c>
      <c r="Q20" s="67">
        <f>'3月'!Q$34</f>
        <v>0</v>
      </c>
      <c r="R20" s="67">
        <f>'3月'!R$34</f>
        <v>38</v>
      </c>
      <c r="S20" s="67">
        <f>'3月'!S$34</f>
        <v>91.86</v>
      </c>
      <c r="T20" s="70">
        <f>'3月'!T$35</f>
        <v>1.42</v>
      </c>
      <c r="U20" s="70">
        <f>'3月'!U$35</f>
        <v>4.08</v>
      </c>
      <c r="V20" s="70">
        <f>'3月'!V$35</f>
        <v>8.22</v>
      </c>
      <c r="W20" s="70">
        <f>'3月'!W$35</f>
        <v>0</v>
      </c>
      <c r="X20" s="70">
        <f>'3月'!X$35</f>
        <v>0</v>
      </c>
    </row>
    <row r="21" spans="2:24" ht="15.75" customHeight="1">
      <c r="B21" s="58"/>
      <c r="C21" s="59">
        <v>5</v>
      </c>
      <c r="D21" s="70">
        <f>'3月'!D$44</f>
        <v>8.040000000000001</v>
      </c>
      <c r="E21" s="70">
        <f>'3月'!E$44</f>
        <v>12.440000000000001</v>
      </c>
      <c r="F21" s="70">
        <f>'3月'!F$44</f>
        <v>0</v>
      </c>
      <c r="G21" s="70">
        <f>'3月'!G$44</f>
        <v>4.6</v>
      </c>
      <c r="H21" s="70">
        <f>'3月'!H$44</f>
        <v>0</v>
      </c>
      <c r="I21" s="70">
        <f>'3月'!I$44</f>
        <v>74.04</v>
      </c>
      <c r="J21" s="70">
        <f>'3月'!J$44</f>
        <v>75.24000000000001</v>
      </c>
      <c r="K21" s="70">
        <f>'3月'!K$44</f>
        <v>71.97999999999999</v>
      </c>
      <c r="L21" s="70">
        <f>'3月'!L$44</f>
        <v>10.440000000000001</v>
      </c>
      <c r="M21" s="70">
        <f>'3月'!M$44</f>
        <v>11.92</v>
      </c>
      <c r="N21" s="70">
        <f>'3月'!N$44</f>
        <v>9.16</v>
      </c>
      <c r="O21" s="67">
        <f>'3月'!O$43</f>
        <v>14.5</v>
      </c>
      <c r="P21" s="67">
        <f>'3月'!P$43</f>
        <v>3</v>
      </c>
      <c r="Q21" s="67">
        <f>'3月'!Q$43</f>
        <v>0</v>
      </c>
      <c r="R21" s="67">
        <f>'3月'!R$43</f>
        <v>19</v>
      </c>
      <c r="S21" s="67">
        <f>'3月'!S$43</f>
        <v>59.959999999999994</v>
      </c>
      <c r="T21" s="70">
        <f>'3月'!T$44</f>
        <v>1.44</v>
      </c>
      <c r="U21" s="70">
        <f>'3月'!U$44</f>
        <v>3.96</v>
      </c>
      <c r="V21" s="70">
        <f>'3月'!V$44</f>
        <v>8.819999999999999</v>
      </c>
      <c r="W21" s="70">
        <f>'3月'!W$44</f>
        <v>0</v>
      </c>
      <c r="X21" s="70">
        <f>'3月'!X$44</f>
        <v>0</v>
      </c>
    </row>
    <row r="22" spans="2:24" ht="15.75" customHeight="1">
      <c r="B22" s="60"/>
      <c r="C22" s="61">
        <v>6</v>
      </c>
      <c r="D22" s="70">
        <f>'3月'!D$52</f>
        <v>9.416666666666666</v>
      </c>
      <c r="E22" s="70">
        <f>'3月'!E$52</f>
        <v>15.100000000000001</v>
      </c>
      <c r="F22" s="70">
        <f>'3月'!F$52</f>
        <v>0</v>
      </c>
      <c r="G22" s="70">
        <f>'3月'!G$52</f>
        <v>4.8999999999999995</v>
      </c>
      <c r="H22" s="70">
        <f>'3月'!H$52</f>
        <v>0</v>
      </c>
      <c r="I22" s="70">
        <f>'3月'!I$52</f>
        <v>73.48333333333333</v>
      </c>
      <c r="J22" s="70">
        <f>'3月'!J$52</f>
        <v>75.18333333333334</v>
      </c>
      <c r="K22" s="70">
        <f>'3月'!K$52</f>
        <v>71.08333333333333</v>
      </c>
      <c r="L22" s="70">
        <f>'3月'!L$52</f>
        <v>11.733333333333334</v>
      </c>
      <c r="M22" s="70">
        <f>'3月'!M$52</f>
        <v>13.783333333333333</v>
      </c>
      <c r="N22" s="70">
        <f>'3月'!N$52</f>
        <v>10.083333333333334</v>
      </c>
      <c r="O22" s="67">
        <f>'3月'!O$51</f>
        <v>17</v>
      </c>
      <c r="P22" s="67">
        <f>'3月'!P$51</f>
        <v>4.5</v>
      </c>
      <c r="Q22" s="67">
        <f>'3月'!Q$51</f>
        <v>0</v>
      </c>
      <c r="R22" s="67">
        <f>'3月'!R$51</f>
        <v>29.700000000000003</v>
      </c>
      <c r="S22" s="67">
        <f>'3月'!S$51</f>
        <v>83.9</v>
      </c>
      <c r="T22" s="70">
        <f>'3月'!T$52</f>
        <v>1.3166666666666667</v>
      </c>
      <c r="U22" s="70">
        <f>'3月'!U$52</f>
        <v>3.683333333333333</v>
      </c>
      <c r="V22" s="70">
        <f>'3月'!V$52</f>
        <v>7.099999999999999</v>
      </c>
      <c r="W22" s="70">
        <f>'3月'!W$52</f>
        <v>0</v>
      </c>
      <c r="X22" s="70">
        <f>'3月'!X$52</f>
        <v>0</v>
      </c>
    </row>
    <row r="23" spans="2:24" ht="15.75" customHeight="1">
      <c r="B23" s="56">
        <v>4</v>
      </c>
      <c r="C23" s="57">
        <v>1</v>
      </c>
      <c r="D23" s="70">
        <f>'4月'!D$12</f>
        <v>10.3</v>
      </c>
      <c r="E23" s="70">
        <f>'4月'!E$12</f>
        <v>17.22</v>
      </c>
      <c r="F23" s="70">
        <f>'4月'!F$12</f>
        <v>0</v>
      </c>
      <c r="G23" s="70">
        <f>'4月'!G$12</f>
        <v>4.0200000000000005</v>
      </c>
      <c r="H23" s="70">
        <f>'4月'!H$12</f>
        <v>0</v>
      </c>
      <c r="I23" s="70">
        <f>'4月'!I$12</f>
        <v>73.17999999999999</v>
      </c>
      <c r="J23" s="70">
        <f>'4月'!J$12</f>
        <v>75.46000000000001</v>
      </c>
      <c r="K23" s="70">
        <f>'4月'!K$12</f>
        <v>70.4</v>
      </c>
      <c r="L23" s="70">
        <f>'4月'!L$12</f>
        <v>12.200000000000001</v>
      </c>
      <c r="M23" s="70">
        <f>'4月'!M$12</f>
        <v>14.64</v>
      </c>
      <c r="N23" s="70">
        <f>'4月'!N$12</f>
        <v>10.08</v>
      </c>
      <c r="O23" s="67">
        <f>'4月'!O$11</f>
        <v>1.5</v>
      </c>
      <c r="P23" s="67">
        <f>'4月'!P$11</f>
        <v>0.5</v>
      </c>
      <c r="Q23" s="67">
        <f>'4月'!Q$11</f>
        <v>0</v>
      </c>
      <c r="R23" s="67">
        <f>'4月'!R$11</f>
        <v>38.900000000000006</v>
      </c>
      <c r="S23" s="67">
        <f>'4月'!S$11</f>
        <v>99.21000000000001</v>
      </c>
      <c r="T23" s="70">
        <f>'4月'!T$12</f>
        <v>1.5</v>
      </c>
      <c r="U23" s="70">
        <f>'4月'!U$12</f>
        <v>3.6799999999999997</v>
      </c>
      <c r="V23" s="70">
        <f>'4月'!V$12</f>
        <v>7.5200000000000005</v>
      </c>
      <c r="W23" s="70">
        <f>'4月'!W$12</f>
        <v>0</v>
      </c>
      <c r="X23" s="70">
        <f>'4月'!X$12</f>
        <v>0</v>
      </c>
    </row>
    <row r="24" spans="2:24" ht="15.75" customHeight="1">
      <c r="B24" s="58"/>
      <c r="C24" s="59">
        <v>2</v>
      </c>
      <c r="D24" s="70">
        <f>'4月'!D$19</f>
        <v>16.439999999999998</v>
      </c>
      <c r="E24" s="70">
        <f>'4月'!E$19</f>
        <v>18.7</v>
      </c>
      <c r="F24" s="70">
        <f>'4月'!F$19</f>
        <v>0</v>
      </c>
      <c r="G24" s="70">
        <f>'4月'!G$19</f>
        <v>13.620000000000001</v>
      </c>
      <c r="H24" s="70">
        <f>'4月'!H$19</f>
        <v>0</v>
      </c>
      <c r="I24" s="70">
        <f>'4月'!I$19</f>
        <v>71.35999999999999</v>
      </c>
      <c r="J24" s="70">
        <f>'4月'!J$19</f>
        <v>72.38</v>
      </c>
      <c r="K24" s="70">
        <f>'4月'!K$19</f>
        <v>70.36</v>
      </c>
      <c r="L24" s="70">
        <f>'4月'!L$19</f>
        <v>15.959999999999999</v>
      </c>
      <c r="M24" s="70">
        <f>'4月'!M$19</f>
        <v>17.18</v>
      </c>
      <c r="N24" s="70">
        <f>'4月'!N$19</f>
        <v>15.020000000000001</v>
      </c>
      <c r="O24" s="67">
        <f>'4月'!O$18</f>
        <v>54</v>
      </c>
      <c r="P24" s="67">
        <f>'4月'!P$18</f>
        <v>14</v>
      </c>
      <c r="Q24" s="67">
        <f>'4月'!Q$18</f>
        <v>0</v>
      </c>
      <c r="R24" s="67">
        <f>'4月'!R$18</f>
        <v>5.699999999999999</v>
      </c>
      <c r="S24" s="67">
        <f>'4月'!S$18</f>
        <v>37.21</v>
      </c>
      <c r="T24" s="70">
        <f>'4月'!T$19</f>
        <v>1.52</v>
      </c>
      <c r="U24" s="70">
        <f>'4月'!U$19</f>
        <v>3.2800000000000002</v>
      </c>
      <c r="V24" s="70">
        <f>'4月'!V$19</f>
        <v>8.42</v>
      </c>
      <c r="W24" s="70">
        <f>'4月'!W$19</f>
        <v>0</v>
      </c>
      <c r="X24" s="70">
        <f>'4月'!X$19</f>
        <v>0</v>
      </c>
    </row>
    <row r="25" spans="2:24" ht="15.75" customHeight="1">
      <c r="B25" s="58"/>
      <c r="C25" s="59">
        <v>3</v>
      </c>
      <c r="D25" s="70">
        <f>'4月'!D$28</f>
        <v>14.52</v>
      </c>
      <c r="E25" s="70">
        <f>'4月'!E$28</f>
        <v>20.04</v>
      </c>
      <c r="F25" s="70">
        <f>'4月'!F$28</f>
        <v>0</v>
      </c>
      <c r="G25" s="70">
        <f>'4月'!G$28</f>
        <v>8.66</v>
      </c>
      <c r="H25" s="70">
        <f>'4月'!H$28</f>
        <v>0</v>
      </c>
      <c r="I25" s="70">
        <f>'4月'!I$28</f>
        <v>71.84</v>
      </c>
      <c r="J25" s="70">
        <f>'4月'!J$28</f>
        <v>73.94000000000001</v>
      </c>
      <c r="K25" s="70">
        <f>'4月'!K$28</f>
        <v>69.67999999999999</v>
      </c>
      <c r="L25" s="70">
        <f>'4月'!L$28</f>
        <v>15.560000000000002</v>
      </c>
      <c r="M25" s="70">
        <f>'4月'!M$28</f>
        <v>17.7</v>
      </c>
      <c r="N25" s="70">
        <f>'4月'!N$28</f>
        <v>13.680000000000001</v>
      </c>
      <c r="O25" s="67">
        <f>'4月'!O$27</f>
        <v>9.5</v>
      </c>
      <c r="P25" s="67">
        <f>'4月'!P$27</f>
        <v>3.5</v>
      </c>
      <c r="Q25" s="67">
        <f>'4月'!Q$27</f>
        <v>0</v>
      </c>
      <c r="R25" s="67">
        <f>'4月'!R$27</f>
        <v>35.5</v>
      </c>
      <c r="S25" s="67">
        <f>'4月'!S$27</f>
        <v>92.38</v>
      </c>
      <c r="T25" s="70">
        <f>'4月'!T$28</f>
        <v>1.56</v>
      </c>
      <c r="U25" s="70">
        <f>'4月'!U$28</f>
        <v>3.8</v>
      </c>
      <c r="V25" s="70">
        <f>'4月'!V$28</f>
        <v>8.4</v>
      </c>
      <c r="W25" s="70">
        <f>'4月'!W$28</f>
        <v>0</v>
      </c>
      <c r="X25" s="70">
        <f>'4月'!X$28</f>
        <v>0</v>
      </c>
    </row>
    <row r="26" spans="2:24" ht="15.75" customHeight="1">
      <c r="B26" s="58"/>
      <c r="C26" s="59">
        <v>4</v>
      </c>
      <c r="D26" s="70">
        <f>'4月'!D$35</f>
        <v>17</v>
      </c>
      <c r="E26" s="70">
        <f>'4月'!E$35</f>
        <v>21.5</v>
      </c>
      <c r="F26" s="70">
        <f>'4月'!F$35</f>
        <v>0</v>
      </c>
      <c r="G26" s="70">
        <f>'4月'!G$35</f>
        <v>11.84</v>
      </c>
      <c r="H26" s="70">
        <f>'4月'!H$35</f>
        <v>0</v>
      </c>
      <c r="I26" s="70">
        <f>'4月'!I$35</f>
        <v>71.1</v>
      </c>
      <c r="J26" s="70">
        <f>'4月'!J$35</f>
        <v>72.96000000000001</v>
      </c>
      <c r="K26" s="70">
        <f>'4月'!K$35</f>
        <v>69.46</v>
      </c>
      <c r="L26" s="70">
        <f>'4月'!L$35</f>
        <v>18.080000000000002</v>
      </c>
      <c r="M26" s="70">
        <f>'4月'!M$35</f>
        <v>19.78</v>
      </c>
      <c r="N26" s="70">
        <f>'4月'!N$35</f>
        <v>16.58</v>
      </c>
      <c r="O26" s="67">
        <f>'4月'!O$34</f>
        <v>93.5</v>
      </c>
      <c r="P26" s="67">
        <f>'4月'!P$34</f>
        <v>31.5</v>
      </c>
      <c r="Q26" s="67">
        <f>'4月'!Q$34</f>
        <v>0</v>
      </c>
      <c r="R26" s="67">
        <f>'4月'!R$34</f>
        <v>30.700000000000003</v>
      </c>
      <c r="S26" s="67">
        <f>'4月'!S$34</f>
        <v>83.38000000000001</v>
      </c>
      <c r="T26" s="70">
        <f>'4月'!T$35</f>
        <v>1.7799999999999998</v>
      </c>
      <c r="U26" s="70">
        <f>'4月'!U$35</f>
        <v>4.84</v>
      </c>
      <c r="V26" s="70">
        <f>'4月'!V$35</f>
        <v>11.84</v>
      </c>
      <c r="W26" s="70">
        <f>'4月'!W$35</f>
        <v>0</v>
      </c>
      <c r="X26" s="70">
        <f>'4月'!X$35</f>
        <v>0</v>
      </c>
    </row>
    <row r="27" spans="2:24" ht="15.75" customHeight="1">
      <c r="B27" s="58"/>
      <c r="C27" s="59">
        <v>5</v>
      </c>
      <c r="D27" s="70">
        <f>'4月'!D$44</f>
        <v>15.24</v>
      </c>
      <c r="E27" s="70">
        <f>'4月'!E$44</f>
        <v>21.4</v>
      </c>
      <c r="F27" s="70">
        <f>'4月'!F$44</f>
        <v>0</v>
      </c>
      <c r="G27" s="70">
        <f>'4月'!G$44</f>
        <v>9.78</v>
      </c>
      <c r="H27" s="70">
        <f>'4月'!H$44</f>
        <v>0</v>
      </c>
      <c r="I27" s="70">
        <f>'4月'!I$44</f>
        <v>71.58000000000001</v>
      </c>
      <c r="J27" s="70">
        <f>'4月'!J$44</f>
        <v>73.62</v>
      </c>
      <c r="K27" s="70">
        <f>'4月'!K$44</f>
        <v>69.35999999999999</v>
      </c>
      <c r="L27" s="70">
        <f>'4月'!L$44</f>
        <v>17.28</v>
      </c>
      <c r="M27" s="70">
        <f>'4月'!M$44</f>
        <v>19.4</v>
      </c>
      <c r="N27" s="70">
        <f>'4月'!N$44</f>
        <v>15.48</v>
      </c>
      <c r="O27" s="67">
        <f>'4月'!O$43</f>
        <v>0.5</v>
      </c>
      <c r="P27" s="67">
        <f>'4月'!P$43</f>
        <v>0.5</v>
      </c>
      <c r="Q27" s="67">
        <f>'4月'!Q$43</f>
        <v>0</v>
      </c>
      <c r="R27" s="67">
        <f>'4月'!R$43</f>
        <v>31.5</v>
      </c>
      <c r="S27" s="67">
        <f>'4月'!S$43</f>
        <v>94.37</v>
      </c>
      <c r="T27" s="70">
        <f>'4月'!T$44</f>
        <v>1.42</v>
      </c>
      <c r="U27" s="70">
        <f>'4月'!U$44</f>
        <v>3.94</v>
      </c>
      <c r="V27" s="70">
        <f>'4月'!V$44</f>
        <v>7.840000000000001</v>
      </c>
      <c r="W27" s="70">
        <f>'4月'!W$44</f>
        <v>0</v>
      </c>
      <c r="X27" s="70">
        <f>'4月'!X$44</f>
        <v>0</v>
      </c>
    </row>
    <row r="28" spans="2:24" ht="15.75" customHeight="1">
      <c r="B28" s="60"/>
      <c r="C28" s="61">
        <v>6</v>
      </c>
      <c r="D28" s="70">
        <f>'4月'!D$52</f>
        <v>15.76</v>
      </c>
      <c r="E28" s="70">
        <f>'4月'!E$52</f>
        <v>22.080000000000002</v>
      </c>
      <c r="F28" s="70">
        <f>'4月'!F$52</f>
        <v>0</v>
      </c>
      <c r="G28" s="70">
        <f>'4月'!G$52</f>
        <v>9.66</v>
      </c>
      <c r="H28" s="70">
        <f>'4月'!H$52</f>
        <v>0</v>
      </c>
      <c r="I28" s="70">
        <f>'4月'!I$52</f>
        <v>71.39999999999999</v>
      </c>
      <c r="J28" s="70">
        <f>'4月'!J$52</f>
        <v>73.61999999999999</v>
      </c>
      <c r="K28" s="70">
        <f>'4月'!K$52</f>
        <v>69.25999999999999</v>
      </c>
      <c r="L28" s="70">
        <f>'4月'!L$52</f>
        <v>18.160000000000004</v>
      </c>
      <c r="M28" s="70">
        <f>'4月'!M$52</f>
        <v>20.5</v>
      </c>
      <c r="N28" s="70">
        <f>'4月'!N$52</f>
        <v>16.080000000000002</v>
      </c>
      <c r="O28" s="67">
        <f>'4月'!O$51</f>
        <v>6</v>
      </c>
      <c r="P28" s="67">
        <f>'4月'!P$51</f>
        <v>2</v>
      </c>
      <c r="Q28" s="67">
        <f>'4月'!Q$51</f>
        <v>0</v>
      </c>
      <c r="R28" s="67">
        <f>'4月'!R$51</f>
        <v>40.2</v>
      </c>
      <c r="S28" s="67">
        <f>'4月'!S$51</f>
        <v>106.38</v>
      </c>
      <c r="T28" s="70">
        <f>'4月'!T$52</f>
        <v>1.5</v>
      </c>
      <c r="U28" s="70">
        <f>'4月'!U$52</f>
        <v>3.8</v>
      </c>
      <c r="V28" s="70">
        <f>'4月'!V$52</f>
        <v>9.66</v>
      </c>
      <c r="W28" s="70">
        <f>'4月'!W$52</f>
        <v>0</v>
      </c>
      <c r="X28" s="70">
        <f>'4月'!X$52</f>
        <v>0</v>
      </c>
    </row>
    <row r="29" spans="2:24" ht="15.75" customHeight="1">
      <c r="B29" s="56">
        <v>5</v>
      </c>
      <c r="C29" s="57">
        <v>1</v>
      </c>
      <c r="D29" s="70">
        <f>'5月'!D$12</f>
        <v>18.560000000000002</v>
      </c>
      <c r="E29" s="70">
        <f>'5月'!E$12</f>
        <v>25.3</v>
      </c>
      <c r="F29" s="70">
        <f>'5月'!F$12</f>
        <v>0</v>
      </c>
      <c r="G29" s="70">
        <f>'5月'!G$12</f>
        <v>11.559999999999999</v>
      </c>
      <c r="H29" s="70">
        <f>'5月'!H$12</f>
        <v>0</v>
      </c>
      <c r="I29" s="70">
        <f>'5月'!I$12</f>
        <v>70.6</v>
      </c>
      <c r="J29" s="70">
        <f>'5月'!J$12</f>
        <v>73</v>
      </c>
      <c r="K29" s="70">
        <f>'5月'!K$12</f>
        <v>68.47999999999999</v>
      </c>
      <c r="L29" s="70">
        <f>'5月'!L$12</f>
        <v>19.619999999999997</v>
      </c>
      <c r="M29" s="70">
        <f>'5月'!M$12</f>
        <v>22.2</v>
      </c>
      <c r="N29" s="70">
        <f>'5月'!N$12</f>
        <v>17.2</v>
      </c>
      <c r="O29" s="67">
        <f>'5月'!O$11</f>
        <v>0</v>
      </c>
      <c r="P29" s="67">
        <f>'5月'!P$11</f>
        <v>0</v>
      </c>
      <c r="Q29" s="67">
        <f>'5月'!Q$11</f>
        <v>0</v>
      </c>
      <c r="R29" s="67">
        <f>'5月'!R$11</f>
        <v>45</v>
      </c>
      <c r="S29" s="67">
        <f>'5月'!S$11</f>
        <v>116.06</v>
      </c>
      <c r="T29" s="70">
        <f>'5月'!T$12</f>
        <v>1.5799999999999998</v>
      </c>
      <c r="U29" s="70">
        <f>'5月'!U$12</f>
        <v>4.0200000000000005</v>
      </c>
      <c r="V29" s="70">
        <f>'5月'!V$12</f>
        <v>8.18</v>
      </c>
      <c r="W29" s="70">
        <f>'5月'!W$12</f>
        <v>0</v>
      </c>
      <c r="X29" s="70">
        <f>'5月'!X$12</f>
        <v>0</v>
      </c>
    </row>
    <row r="30" spans="2:24" ht="15.75" customHeight="1">
      <c r="B30" s="58"/>
      <c r="C30" s="59">
        <v>2</v>
      </c>
      <c r="D30" s="70">
        <f>'5月'!D$19</f>
        <v>19.160000000000004</v>
      </c>
      <c r="E30" s="70">
        <f>'5月'!E$19</f>
        <v>25.28</v>
      </c>
      <c r="F30" s="70">
        <f>'5月'!F$19</f>
        <v>0</v>
      </c>
      <c r="G30" s="70">
        <f>'5月'!G$19</f>
        <v>13.920000000000002</v>
      </c>
      <c r="H30" s="70">
        <f>'5月'!H$19</f>
        <v>0</v>
      </c>
      <c r="I30" s="70">
        <f>'5月'!I$19</f>
        <v>70.42</v>
      </c>
      <c r="J30" s="70">
        <f>'5月'!J$19</f>
        <v>72.11999999999999</v>
      </c>
      <c r="K30" s="70">
        <f>'5月'!K$19</f>
        <v>68.54</v>
      </c>
      <c r="L30" s="70">
        <f>'5月'!L$19</f>
        <v>20.639999999999997</v>
      </c>
      <c r="M30" s="70">
        <f>'5月'!M$19</f>
        <v>22.9</v>
      </c>
      <c r="N30" s="70">
        <f>'5月'!N$19</f>
        <v>18.720000000000002</v>
      </c>
      <c r="O30" s="67">
        <f>'5月'!O$18</f>
        <v>12.5</v>
      </c>
      <c r="P30" s="67">
        <f>'5月'!P$18</f>
        <v>3</v>
      </c>
      <c r="Q30" s="67">
        <f>'5月'!Q$18</f>
        <v>0</v>
      </c>
      <c r="R30" s="67">
        <f>'5月'!R$18</f>
        <v>27.299999999999997</v>
      </c>
      <c r="S30" s="67">
        <f>'5月'!S$18</f>
        <v>84.85</v>
      </c>
      <c r="T30" s="70">
        <f>'5月'!T$19</f>
        <v>1.32</v>
      </c>
      <c r="U30" s="70">
        <f>'5月'!U$19</f>
        <v>3.7399999999999998</v>
      </c>
      <c r="V30" s="70">
        <f>'5月'!V$19</f>
        <v>7.6800000000000015</v>
      </c>
      <c r="W30" s="70">
        <f>'5月'!W$19</f>
        <v>0</v>
      </c>
      <c r="X30" s="70">
        <f>'5月'!X$19</f>
        <v>0</v>
      </c>
    </row>
    <row r="31" spans="2:24" ht="15.75" customHeight="1">
      <c r="B31" s="58"/>
      <c r="C31" s="59">
        <v>3</v>
      </c>
      <c r="D31" s="70">
        <f>'5月'!D$28</f>
        <v>19.259999999999998</v>
      </c>
      <c r="E31" s="70">
        <f>'5月'!E$28</f>
        <v>24.8</v>
      </c>
      <c r="F31" s="70">
        <f>'5月'!F$28</f>
        <v>0</v>
      </c>
      <c r="G31" s="70">
        <f>'5月'!G$28</f>
        <v>14.26</v>
      </c>
      <c r="H31" s="70">
        <f>'5月'!H$28</f>
        <v>0</v>
      </c>
      <c r="I31" s="70">
        <f>'5月'!I$28</f>
        <v>70.36</v>
      </c>
      <c r="J31" s="70">
        <f>'5月'!J$28</f>
        <v>71.97999999999999</v>
      </c>
      <c r="K31" s="70">
        <f>'5月'!K$28</f>
        <v>68.67999999999999</v>
      </c>
      <c r="L31" s="70">
        <f>'5月'!L$28</f>
        <v>21.08</v>
      </c>
      <c r="M31" s="70">
        <f>'5月'!M$28</f>
        <v>23.56</v>
      </c>
      <c r="N31" s="70">
        <f>'5月'!N$28</f>
        <v>18.82</v>
      </c>
      <c r="O31" s="67">
        <f>'5月'!O$27</f>
        <v>64</v>
      </c>
      <c r="P31" s="67">
        <f>'5月'!P$27</f>
        <v>20</v>
      </c>
      <c r="Q31" s="67">
        <f>'5月'!Q$27</f>
        <v>0</v>
      </c>
      <c r="R31" s="67">
        <f>'5月'!R$27</f>
        <v>32.699999999999996</v>
      </c>
      <c r="S31" s="67">
        <f>'5月'!S$27</f>
        <v>93.9</v>
      </c>
      <c r="T31" s="70">
        <f>'5月'!T$28</f>
        <v>1.36</v>
      </c>
      <c r="U31" s="70">
        <f>'5月'!U$28</f>
        <v>4.12</v>
      </c>
      <c r="V31" s="70">
        <f>'5月'!V$28</f>
        <v>6.720000000000001</v>
      </c>
      <c r="W31" s="70">
        <f>'5月'!W$28</f>
        <v>0</v>
      </c>
      <c r="X31" s="70">
        <f>'5月'!X$28</f>
        <v>0</v>
      </c>
    </row>
    <row r="32" spans="2:24" ht="15.75" customHeight="1">
      <c r="B32" s="58"/>
      <c r="C32" s="59">
        <v>4</v>
      </c>
      <c r="D32" s="70">
        <f>'5月'!D$35</f>
        <v>18.580000000000002</v>
      </c>
      <c r="E32" s="70">
        <f>'5月'!E$35</f>
        <v>25.160000000000004</v>
      </c>
      <c r="F32" s="70">
        <f>'5月'!F$35</f>
        <v>0</v>
      </c>
      <c r="G32" s="70">
        <f>'5月'!G$35</f>
        <v>12.260000000000002</v>
      </c>
      <c r="H32" s="70">
        <f>'5月'!H$35</f>
        <v>0</v>
      </c>
      <c r="I32" s="70">
        <f>'5月'!I$35</f>
        <v>70.52000000000001</v>
      </c>
      <c r="J32" s="70">
        <f>'5月'!J$35</f>
        <v>72.7</v>
      </c>
      <c r="K32" s="70">
        <f>'5月'!K$35</f>
        <v>68.46000000000001</v>
      </c>
      <c r="L32" s="70">
        <f>'5月'!L$35</f>
        <v>21.34</v>
      </c>
      <c r="M32" s="70">
        <f>'5月'!M$35</f>
        <v>24.020000000000003</v>
      </c>
      <c r="N32" s="70">
        <f>'5月'!N$35</f>
        <v>18.839999999999996</v>
      </c>
      <c r="O32" s="67">
        <f>'5月'!O$34</f>
        <v>0</v>
      </c>
      <c r="P32" s="67">
        <f>'5月'!P$34</f>
        <v>0</v>
      </c>
      <c r="Q32" s="67">
        <f>'5月'!Q$34</f>
        <v>0</v>
      </c>
      <c r="R32" s="67">
        <f>'5月'!R$34</f>
        <v>43</v>
      </c>
      <c r="S32" s="67">
        <f>'5月'!S$34</f>
        <v>119.1</v>
      </c>
      <c r="T32" s="70">
        <f>'5月'!T$35</f>
        <v>1.3599999999999999</v>
      </c>
      <c r="U32" s="70">
        <f>'5月'!U$35</f>
        <v>3.6</v>
      </c>
      <c r="V32" s="70">
        <f>'5月'!V$35</f>
        <v>6.640000000000001</v>
      </c>
      <c r="W32" s="70">
        <f>'5月'!W$35</f>
        <v>0</v>
      </c>
      <c r="X32" s="70">
        <f>'5月'!X$35</f>
        <v>0</v>
      </c>
    </row>
    <row r="33" spans="2:24" ht="15.75" customHeight="1">
      <c r="B33" s="58"/>
      <c r="C33" s="59">
        <v>5</v>
      </c>
      <c r="D33" s="70">
        <f>'5月'!D$44</f>
        <v>20.560000000000002</v>
      </c>
      <c r="E33" s="70">
        <f>'5月'!E$44</f>
        <v>25.98</v>
      </c>
      <c r="F33" s="70">
        <f>'5月'!F$44</f>
        <v>0</v>
      </c>
      <c r="G33" s="70">
        <f>'5月'!G$44</f>
        <v>16.02</v>
      </c>
      <c r="H33" s="70">
        <f>'5月'!H$44</f>
        <v>0</v>
      </c>
      <c r="I33" s="70">
        <f>'5月'!I$44</f>
        <v>69.98</v>
      </c>
      <c r="J33" s="70">
        <f>'5月'!J$44</f>
        <v>71.46000000000001</v>
      </c>
      <c r="K33" s="70">
        <f>'5月'!K$44</f>
        <v>68.34</v>
      </c>
      <c r="L33" s="70">
        <f>'5月'!L$44</f>
        <v>23.26</v>
      </c>
      <c r="M33" s="70">
        <f>'5月'!M$44</f>
        <v>25.46</v>
      </c>
      <c r="N33" s="70">
        <f>'5月'!N$44</f>
        <v>21.3</v>
      </c>
      <c r="O33" s="67">
        <f>'5月'!O$43</f>
        <v>6</v>
      </c>
      <c r="P33" s="67">
        <f>'5月'!P$43</f>
        <v>1.5</v>
      </c>
      <c r="Q33" s="67">
        <f>'5月'!Q$43</f>
        <v>0</v>
      </c>
      <c r="R33" s="67">
        <f>'5月'!R$43</f>
        <v>30</v>
      </c>
      <c r="S33" s="67">
        <f>'5月'!S$43</f>
        <v>94.47</v>
      </c>
      <c r="T33" s="70">
        <f>'5月'!T$44</f>
        <v>1.44</v>
      </c>
      <c r="U33" s="70">
        <f>'5月'!U$44</f>
        <v>3.9200000000000004</v>
      </c>
      <c r="V33" s="70">
        <f>'5月'!V$44</f>
        <v>7</v>
      </c>
      <c r="W33" s="70">
        <f>'5月'!W$44</f>
        <v>0</v>
      </c>
      <c r="X33" s="70">
        <f>'5月'!X$44</f>
        <v>0</v>
      </c>
    </row>
    <row r="34" spans="2:24" ht="15.75" customHeight="1">
      <c r="B34" s="60"/>
      <c r="C34" s="61">
        <v>6</v>
      </c>
      <c r="D34" s="70">
        <f>'5月'!D$52</f>
        <v>21.3</v>
      </c>
      <c r="E34" s="70">
        <f>'5月'!E$52</f>
        <v>27.8</v>
      </c>
      <c r="F34" s="70">
        <f>'5月'!F$52</f>
        <v>0</v>
      </c>
      <c r="G34" s="70">
        <f>'5月'!G$52</f>
        <v>15.733333333333334</v>
      </c>
      <c r="H34" s="70">
        <f>'5月'!H$52</f>
        <v>0</v>
      </c>
      <c r="I34" s="70">
        <f>'5月'!I$52</f>
        <v>69.75</v>
      </c>
      <c r="J34" s="70">
        <f>'5月'!J$52</f>
        <v>71.61666666666667</v>
      </c>
      <c r="K34" s="70">
        <f>'5月'!K$52</f>
        <v>67.93333333333332</v>
      </c>
      <c r="L34" s="70">
        <f>'5月'!L$52</f>
        <v>24.450000000000003</v>
      </c>
      <c r="M34" s="70">
        <f>'5月'!M$52</f>
        <v>27.45</v>
      </c>
      <c r="N34" s="70">
        <f>'5月'!N$52</f>
        <v>21.833333333333332</v>
      </c>
      <c r="O34" s="67">
        <f>'5月'!O$51</f>
        <v>0</v>
      </c>
      <c r="P34" s="67">
        <f>'5月'!P$51</f>
        <v>0</v>
      </c>
      <c r="Q34" s="67">
        <f>'5月'!Q$51</f>
        <v>0</v>
      </c>
      <c r="R34" s="67">
        <f>'5月'!R$51</f>
        <v>55.300000000000004</v>
      </c>
      <c r="S34" s="67">
        <f>'5月'!S$51</f>
        <v>156.72</v>
      </c>
      <c r="T34" s="70">
        <f>'5月'!T$52</f>
        <v>1.4833333333333334</v>
      </c>
      <c r="U34" s="70">
        <f>'5月'!U$52</f>
        <v>4.083333333333333</v>
      </c>
      <c r="V34" s="70">
        <f>'5月'!V$52</f>
        <v>7.816666666666666</v>
      </c>
      <c r="W34" s="70">
        <f>'5月'!W$52</f>
        <v>0</v>
      </c>
      <c r="X34" s="70">
        <f>'5月'!X$52</f>
        <v>0</v>
      </c>
    </row>
    <row r="35" spans="2:24" ht="15.75" customHeight="1">
      <c r="B35" s="56">
        <v>6</v>
      </c>
      <c r="C35" s="57">
        <v>1</v>
      </c>
      <c r="D35" s="70">
        <f>'6月'!D$12</f>
        <v>19.999999999999996</v>
      </c>
      <c r="E35" s="70">
        <f>'6月'!E$12</f>
        <v>26.240000000000002</v>
      </c>
      <c r="F35" s="70">
        <f>'6月'!F$12</f>
        <v>0</v>
      </c>
      <c r="G35" s="70">
        <f>'6月'!G$12</f>
        <v>13.540000000000001</v>
      </c>
      <c r="H35" s="70">
        <f>'6月'!H$12</f>
        <v>0</v>
      </c>
      <c r="I35" s="70">
        <f>'6月'!I$12</f>
        <v>70.1</v>
      </c>
      <c r="J35" s="70">
        <f>'6月'!J$12</f>
        <v>72.34</v>
      </c>
      <c r="K35" s="70">
        <f>'6月'!K$12</f>
        <v>68.2</v>
      </c>
      <c r="L35" s="70">
        <f>'6月'!L$12</f>
        <v>24.86</v>
      </c>
      <c r="M35" s="70">
        <f>'6月'!M$12</f>
        <v>27.96</v>
      </c>
      <c r="N35" s="70">
        <f>'6月'!N$12</f>
        <v>22.22</v>
      </c>
      <c r="O35" s="67">
        <f>'6月'!O$11</f>
        <v>1</v>
      </c>
      <c r="P35" s="67">
        <f>'6月'!P$11</f>
        <v>1</v>
      </c>
      <c r="Q35" s="67">
        <f>'6月'!Q$11</f>
        <v>0</v>
      </c>
      <c r="R35" s="67">
        <f>'6月'!R$11</f>
        <v>51.3</v>
      </c>
      <c r="S35" s="67">
        <f>'6月'!S$11</f>
        <v>134.56</v>
      </c>
      <c r="T35" s="70">
        <f>'6月'!T$12</f>
        <v>1.5999999999999999</v>
      </c>
      <c r="U35" s="70">
        <f>'6月'!U$12</f>
        <v>5</v>
      </c>
      <c r="V35" s="70">
        <f>'6月'!V$12</f>
        <v>10.34</v>
      </c>
      <c r="W35" s="70">
        <f>'6月'!W$12</f>
        <v>0</v>
      </c>
      <c r="X35" s="70">
        <f>'6月'!X$12</f>
        <v>0</v>
      </c>
    </row>
    <row r="36" spans="2:24" ht="15.75" customHeight="1">
      <c r="B36" s="58"/>
      <c r="C36" s="59">
        <v>2</v>
      </c>
      <c r="D36" s="70">
        <f>'6月'!D$19</f>
        <v>20.96</v>
      </c>
      <c r="E36" s="70">
        <f>'6月'!E$19</f>
        <v>26.759999999999998</v>
      </c>
      <c r="F36" s="70">
        <f>'6月'!F$19</f>
        <v>0</v>
      </c>
      <c r="G36" s="70">
        <f>'6月'!G$19</f>
        <v>15.819999999999999</v>
      </c>
      <c r="H36" s="70">
        <f>'6月'!H$19</f>
        <v>0</v>
      </c>
      <c r="I36" s="70">
        <f>'6月'!I$19</f>
        <v>69.9</v>
      </c>
      <c r="J36" s="70">
        <f>'6月'!J$19</f>
        <v>71.6</v>
      </c>
      <c r="K36" s="70">
        <f>'6月'!K$19</f>
        <v>68.25999999999999</v>
      </c>
      <c r="L36" s="70">
        <f>'6月'!L$19</f>
        <v>24.02</v>
      </c>
      <c r="M36" s="70">
        <f>'6月'!M$19</f>
        <v>26.68</v>
      </c>
      <c r="N36" s="70">
        <f>'6月'!N$19</f>
        <v>21.64</v>
      </c>
      <c r="O36" s="67">
        <f>'6月'!O$18</f>
        <v>22</v>
      </c>
      <c r="P36" s="67">
        <f>'6月'!P$18</f>
        <v>4</v>
      </c>
      <c r="Q36" s="67">
        <f>'6月'!Q$18</f>
        <v>0</v>
      </c>
      <c r="R36" s="67">
        <f>'6月'!R$18</f>
        <v>31.1</v>
      </c>
      <c r="S36" s="67">
        <f>'6月'!S$18</f>
        <v>97.03999999999999</v>
      </c>
      <c r="T36" s="70">
        <f>'6月'!T$19</f>
        <v>1.48</v>
      </c>
      <c r="U36" s="70">
        <f>'6月'!U$19</f>
        <v>3.6400000000000006</v>
      </c>
      <c r="V36" s="70">
        <f>'6月'!V$19</f>
        <v>7.859999999999999</v>
      </c>
      <c r="W36" s="70">
        <f>'6月'!W$19</f>
        <v>0</v>
      </c>
      <c r="X36" s="70">
        <f>'6月'!X$19</f>
        <v>0</v>
      </c>
    </row>
    <row r="37" spans="2:24" ht="15.75" customHeight="1">
      <c r="B37" s="58"/>
      <c r="C37" s="59">
        <v>3</v>
      </c>
      <c r="D37" s="70">
        <f>'6月'!D$28</f>
        <v>20.080000000000002</v>
      </c>
      <c r="E37" s="70">
        <f>'6月'!E$28</f>
        <v>26.2</v>
      </c>
      <c r="F37" s="70">
        <f>'6月'!F$28</f>
        <v>0</v>
      </c>
      <c r="G37" s="70">
        <f>'6月'!G$28</f>
        <v>14.120000000000001</v>
      </c>
      <c r="H37" s="70">
        <f>'6月'!H$28</f>
        <v>0</v>
      </c>
      <c r="I37" s="70">
        <f>'6月'!I$28</f>
        <v>70.05999999999999</v>
      </c>
      <c r="J37" s="70">
        <f>'6月'!J$28</f>
        <v>72.06</v>
      </c>
      <c r="K37" s="70">
        <f>'6月'!K$28</f>
        <v>68.17999999999999</v>
      </c>
      <c r="L37" s="70">
        <f>'6月'!L$28</f>
        <v>24.220000000000002</v>
      </c>
      <c r="M37" s="70">
        <f>'6月'!M$28</f>
        <v>26.96</v>
      </c>
      <c r="N37" s="70">
        <f>'6月'!N$28</f>
        <v>21.8</v>
      </c>
      <c r="O37" s="67">
        <f>'6月'!O$27</f>
        <v>0</v>
      </c>
      <c r="P37" s="67">
        <f>'6月'!P$27</f>
        <v>0</v>
      </c>
      <c r="Q37" s="67">
        <f>'6月'!Q$27</f>
        <v>0</v>
      </c>
      <c r="R37" s="67">
        <f>'6月'!R$27</f>
        <v>45.2</v>
      </c>
      <c r="S37" s="67">
        <f>'6月'!S$27</f>
        <v>119.81</v>
      </c>
      <c r="T37" s="70">
        <f>'6月'!T$28</f>
        <v>1.3800000000000001</v>
      </c>
      <c r="U37" s="70">
        <f>'6月'!U$28</f>
        <v>3.6399999999999997</v>
      </c>
      <c r="V37" s="70">
        <f>'6月'!V$28</f>
        <v>7.040000000000001</v>
      </c>
      <c r="W37" s="70">
        <f>'6月'!W$28</f>
        <v>0</v>
      </c>
      <c r="X37" s="70">
        <f>'6月'!X$28</f>
        <v>0</v>
      </c>
    </row>
    <row r="38" spans="2:24" ht="15.75" customHeight="1">
      <c r="B38" s="58"/>
      <c r="C38" s="59">
        <v>4</v>
      </c>
      <c r="D38" s="70">
        <f>'6月'!D$35</f>
        <v>22.4</v>
      </c>
      <c r="E38" s="70">
        <f>'6月'!E$35</f>
        <v>28.860000000000003</v>
      </c>
      <c r="F38" s="70">
        <f>'6月'!F$35</f>
        <v>0</v>
      </c>
      <c r="G38" s="70">
        <f>'6月'!G$35</f>
        <v>16.64</v>
      </c>
      <c r="H38" s="70">
        <f>'6月'!H$35</f>
        <v>0</v>
      </c>
      <c r="I38" s="70">
        <f>'6月'!I$35</f>
        <v>69.46000000000001</v>
      </c>
      <c r="J38" s="70">
        <f>'6月'!J$35</f>
        <v>71.24000000000001</v>
      </c>
      <c r="K38" s="70">
        <f>'6月'!K$35</f>
        <v>67.72</v>
      </c>
      <c r="L38" s="70">
        <f>'6月'!L$35</f>
        <v>25.639999999999997</v>
      </c>
      <c r="M38" s="70">
        <f>'6月'!M$35</f>
        <v>28.4</v>
      </c>
      <c r="N38" s="70">
        <f>'6月'!N$35</f>
        <v>23.259999999999998</v>
      </c>
      <c r="O38" s="67">
        <f>'6月'!O$34</f>
        <v>0</v>
      </c>
      <c r="P38" s="67">
        <f>'6月'!P$34</f>
        <v>0</v>
      </c>
      <c r="Q38" s="67">
        <f>'6月'!Q$34</f>
        <v>0</v>
      </c>
      <c r="R38" s="67">
        <f>'6月'!R$34</f>
        <v>39.699999999999996</v>
      </c>
      <c r="S38" s="67">
        <f>'6月'!S$34</f>
        <v>112.57000000000001</v>
      </c>
      <c r="T38" s="70">
        <f>'6月'!T$35</f>
        <v>1.3400000000000003</v>
      </c>
      <c r="U38" s="70">
        <f>'6月'!U$35</f>
        <v>3.46</v>
      </c>
      <c r="V38" s="70">
        <f>'6月'!V$35</f>
        <v>7.140000000000001</v>
      </c>
      <c r="W38" s="70">
        <f>'6月'!W$35</f>
        <v>0</v>
      </c>
      <c r="X38" s="70">
        <f>'6月'!X$35</f>
        <v>0</v>
      </c>
    </row>
    <row r="39" spans="2:24" ht="15.75" customHeight="1">
      <c r="B39" s="58"/>
      <c r="C39" s="59">
        <v>5</v>
      </c>
      <c r="D39" s="70">
        <f>'6月'!D$44</f>
        <v>22.48</v>
      </c>
      <c r="E39" s="70">
        <f>'6月'!E$44</f>
        <v>26.98</v>
      </c>
      <c r="F39" s="70">
        <f>'6月'!F$44</f>
        <v>0</v>
      </c>
      <c r="G39" s="70">
        <f>'6月'!G$44</f>
        <v>19.380000000000003</v>
      </c>
      <c r="H39" s="70">
        <f>'6月'!H$44</f>
        <v>0</v>
      </c>
      <c r="I39" s="70">
        <f>'6月'!I$44</f>
        <v>69.47999999999999</v>
      </c>
      <c r="J39" s="70">
        <f>'6月'!J$44</f>
        <v>70.42</v>
      </c>
      <c r="K39" s="70">
        <f>'6月'!K$44</f>
        <v>68.16</v>
      </c>
      <c r="L39" s="70">
        <f>'6月'!L$44</f>
        <v>24.68</v>
      </c>
      <c r="M39" s="70">
        <f>'6月'!M$44</f>
        <v>26.380000000000003</v>
      </c>
      <c r="N39" s="70">
        <f>'6月'!N$44</f>
        <v>23.079999999999995</v>
      </c>
      <c r="O39" s="67">
        <f>'6月'!O$43</f>
        <v>84.5</v>
      </c>
      <c r="P39" s="67">
        <f>'6月'!P$43</f>
        <v>33.5</v>
      </c>
      <c r="Q39" s="67">
        <f>'6月'!Q$43</f>
        <v>0</v>
      </c>
      <c r="R39" s="67">
        <f>'6月'!R$43</f>
        <v>12.899999999999999</v>
      </c>
      <c r="S39" s="67">
        <f>'6月'!S$43</f>
        <v>65</v>
      </c>
      <c r="T39" s="70">
        <f>'6月'!T$44</f>
        <v>1.2200000000000002</v>
      </c>
      <c r="U39" s="70">
        <f>'6月'!U$44</f>
        <v>3.4</v>
      </c>
      <c r="V39" s="70">
        <f>'6月'!V$44</f>
        <v>7.88</v>
      </c>
      <c r="W39" s="70">
        <f>'6月'!W$44</f>
        <v>0</v>
      </c>
      <c r="X39" s="70">
        <f>'6月'!X$44</f>
        <v>0</v>
      </c>
    </row>
    <row r="40" spans="2:24" ht="15.75" customHeight="1">
      <c r="B40" s="60"/>
      <c r="C40" s="61">
        <v>6</v>
      </c>
      <c r="D40" s="70">
        <f>'6月'!D$52</f>
        <v>23.5</v>
      </c>
      <c r="E40" s="70">
        <f>'6月'!E$52</f>
        <v>27.119999999999997</v>
      </c>
      <c r="F40" s="70">
        <f>'6月'!F$52</f>
        <v>0</v>
      </c>
      <c r="G40" s="70">
        <f>'6月'!G$52</f>
        <v>20.98</v>
      </c>
      <c r="H40" s="70">
        <f>'6月'!H$52</f>
        <v>0</v>
      </c>
      <c r="I40" s="70">
        <f>'6月'!I$52</f>
        <v>69.18</v>
      </c>
      <c r="J40" s="70">
        <f>'6月'!J$52</f>
        <v>69.88000000000001</v>
      </c>
      <c r="K40" s="70">
        <f>'6月'!K$52</f>
        <v>68.05999999999999</v>
      </c>
      <c r="L40" s="70">
        <f>'6月'!L$52</f>
        <v>25.359999999999996</v>
      </c>
      <c r="M40" s="70">
        <f>'6月'!M$52</f>
        <v>26.939999999999998</v>
      </c>
      <c r="N40" s="70">
        <f>'6月'!N$52</f>
        <v>24.059999999999995</v>
      </c>
      <c r="O40" s="67">
        <f>'6月'!O$51</f>
        <v>36</v>
      </c>
      <c r="P40" s="67">
        <f>'6月'!P$51</f>
        <v>10</v>
      </c>
      <c r="Q40" s="67">
        <f>'6月'!Q$51</f>
        <v>0</v>
      </c>
      <c r="R40" s="67">
        <f>'6月'!R$51</f>
        <v>6.8</v>
      </c>
      <c r="S40" s="67">
        <f>'6月'!S$51</f>
        <v>57.95</v>
      </c>
      <c r="T40" s="70">
        <f>'6月'!T$52</f>
        <v>0.9800000000000001</v>
      </c>
      <c r="U40" s="70">
        <f>'6月'!U$52</f>
        <v>2.6</v>
      </c>
      <c r="V40" s="70">
        <f>'6月'!V$52</f>
        <v>5.380000000000001</v>
      </c>
      <c r="W40" s="70">
        <f>'6月'!W$52</f>
        <v>0</v>
      </c>
      <c r="X40" s="70">
        <f>'6月'!X$52</f>
        <v>0</v>
      </c>
    </row>
    <row r="41" spans="2:24" ht="15.75" customHeight="1">
      <c r="B41" s="56">
        <v>7</v>
      </c>
      <c r="C41" s="57">
        <v>1</v>
      </c>
      <c r="D41" s="70">
        <f>'7月'!D$12</f>
        <v>26.160000000000004</v>
      </c>
      <c r="E41" s="70">
        <f>'7月'!E$12</f>
        <v>30.679999999999996</v>
      </c>
      <c r="F41" s="70">
        <f>'7月'!F$12</f>
        <v>0</v>
      </c>
      <c r="G41" s="70">
        <f>'7月'!G$12</f>
        <v>22.979999999999997</v>
      </c>
      <c r="H41" s="70">
        <f>'7月'!H$12</f>
        <v>0</v>
      </c>
      <c r="I41" s="70">
        <f>'7月'!I$12</f>
        <v>68.6</v>
      </c>
      <c r="J41" s="70">
        <f>'7月'!J$12</f>
        <v>69.44</v>
      </c>
      <c r="K41" s="70">
        <f>'7月'!K$12</f>
        <v>67.38</v>
      </c>
      <c r="L41" s="70">
        <f>'7月'!L$12</f>
        <v>27.619999999999997</v>
      </c>
      <c r="M41" s="70">
        <f>'7月'!M$12</f>
        <v>29.659999999999997</v>
      </c>
      <c r="N41" s="70">
        <f>'7月'!N$12</f>
        <v>25.839999999999996</v>
      </c>
      <c r="O41" s="67">
        <f>'7月'!O$11</f>
        <v>84</v>
      </c>
      <c r="P41" s="67">
        <f>'7月'!P$11</f>
        <v>36</v>
      </c>
      <c r="Q41" s="67">
        <f>'7月'!Q$11</f>
        <v>0</v>
      </c>
      <c r="R41" s="67">
        <f>'7月'!R$11</f>
        <v>21.799999999999997</v>
      </c>
      <c r="S41" s="67">
        <f>'7月'!S$11</f>
        <v>83.68</v>
      </c>
      <c r="T41" s="70">
        <f>'7月'!T$12</f>
        <v>1.2399999999999998</v>
      </c>
      <c r="U41" s="70">
        <f>'7月'!U$12</f>
        <v>3.66</v>
      </c>
      <c r="V41" s="70">
        <f>'7月'!V$12</f>
        <v>8.940000000000001</v>
      </c>
      <c r="W41" s="70">
        <f>'7月'!W$12</f>
        <v>0</v>
      </c>
      <c r="X41" s="70">
        <f>'7月'!X$12</f>
        <v>0</v>
      </c>
    </row>
    <row r="42" spans="2:24" ht="15.75" customHeight="1">
      <c r="B42" s="58"/>
      <c r="C42" s="59">
        <v>2</v>
      </c>
      <c r="D42" s="70">
        <f>'7月'!D$19</f>
        <v>25.939999999999998</v>
      </c>
      <c r="E42" s="70">
        <f>'7月'!E$19</f>
        <v>31.3</v>
      </c>
      <c r="F42" s="70">
        <f>'7月'!F$19</f>
        <v>0</v>
      </c>
      <c r="G42" s="70">
        <f>'7月'!G$19</f>
        <v>22.16</v>
      </c>
      <c r="H42" s="70">
        <f>'7月'!H$19</f>
        <v>0</v>
      </c>
      <c r="I42" s="70">
        <f>'7月'!I$19</f>
        <v>68.58</v>
      </c>
      <c r="J42" s="70">
        <f>'7月'!J$19</f>
        <v>69.64000000000001</v>
      </c>
      <c r="K42" s="70">
        <f>'7月'!K$19</f>
        <v>67.2</v>
      </c>
      <c r="L42" s="70">
        <f>'7月'!L$19</f>
        <v>28.079999999999995</v>
      </c>
      <c r="M42" s="70">
        <f>'7月'!M$19</f>
        <v>30.28</v>
      </c>
      <c r="N42" s="70">
        <f>'7月'!N$19</f>
        <v>26.2</v>
      </c>
      <c r="O42" s="67">
        <f>'7月'!O$18</f>
        <v>5</v>
      </c>
      <c r="P42" s="67">
        <f>'7月'!P$18</f>
        <v>3</v>
      </c>
      <c r="Q42" s="67">
        <f>'7月'!Q$18</f>
        <v>0</v>
      </c>
      <c r="R42" s="67">
        <f>'7月'!R$18</f>
        <v>30.9</v>
      </c>
      <c r="S42" s="67">
        <f>'7月'!S$18</f>
        <v>98.36</v>
      </c>
      <c r="T42" s="70">
        <f>'7月'!T$19</f>
        <v>1.16</v>
      </c>
      <c r="U42" s="70">
        <f>'7月'!U$19</f>
        <v>3.2399999999999998</v>
      </c>
      <c r="V42" s="70">
        <f>'7月'!V$19</f>
        <v>5.68</v>
      </c>
      <c r="W42" s="70">
        <f>'7月'!W$19</f>
        <v>0</v>
      </c>
      <c r="X42" s="70">
        <f>'7月'!X$19</f>
        <v>0</v>
      </c>
    </row>
    <row r="43" spans="2:24" ht="15.75" customHeight="1">
      <c r="B43" s="58"/>
      <c r="C43" s="59">
        <v>3</v>
      </c>
      <c r="D43" s="70">
        <f>'7月'!D$28</f>
        <v>27.520000000000003</v>
      </c>
      <c r="E43" s="70">
        <f>'7月'!E$28</f>
        <v>32.620000000000005</v>
      </c>
      <c r="F43" s="70">
        <f>'7月'!F$28</f>
        <v>0</v>
      </c>
      <c r="G43" s="70">
        <f>'7月'!G$28</f>
        <v>23.740000000000002</v>
      </c>
      <c r="H43" s="70">
        <f>'7月'!H$28</f>
        <v>0</v>
      </c>
      <c r="I43" s="70">
        <f>'7月'!I$28</f>
        <v>68.26</v>
      </c>
      <c r="J43" s="70">
        <f>'7月'!J$28</f>
        <v>69.24000000000001</v>
      </c>
      <c r="K43" s="70">
        <f>'7月'!K$28</f>
        <v>66.94</v>
      </c>
      <c r="L43" s="70">
        <f>'7月'!L$28</f>
        <v>29.22</v>
      </c>
      <c r="M43" s="70">
        <f>'7月'!M$28</f>
        <v>31.48</v>
      </c>
      <c r="N43" s="70">
        <f>'7月'!N$28</f>
        <v>27.28</v>
      </c>
      <c r="O43" s="67">
        <f>'7月'!O$27</f>
        <v>7</v>
      </c>
      <c r="P43" s="67">
        <f>'7月'!P$27</f>
        <v>3.5</v>
      </c>
      <c r="Q43" s="67">
        <f>'7月'!Q$27</f>
        <v>0</v>
      </c>
      <c r="R43" s="67">
        <f>'7月'!R$27</f>
        <v>36.099999999999994</v>
      </c>
      <c r="S43" s="67">
        <f>'7月'!S$27</f>
        <v>110.54999999999998</v>
      </c>
      <c r="T43" s="70">
        <f>'7月'!T$28</f>
        <v>1.2799999999999998</v>
      </c>
      <c r="U43" s="70">
        <f>'7月'!U$28</f>
        <v>3.4</v>
      </c>
      <c r="V43" s="70">
        <f>'7月'!V$28</f>
        <v>6.340000000000001</v>
      </c>
      <c r="W43" s="70">
        <f>'7月'!W$28</f>
        <v>0</v>
      </c>
      <c r="X43" s="70">
        <f>'7月'!X$28</f>
        <v>0</v>
      </c>
    </row>
    <row r="44" spans="2:24" ht="15.75" customHeight="1">
      <c r="B44" s="58"/>
      <c r="C44" s="59">
        <v>4</v>
      </c>
      <c r="D44" s="70">
        <f>'7月'!D$35</f>
        <v>27.439999999999998</v>
      </c>
      <c r="E44" s="70">
        <f>'7月'!E$35</f>
        <v>32.86</v>
      </c>
      <c r="F44" s="70">
        <f>'7月'!F$35</f>
        <v>0</v>
      </c>
      <c r="G44" s="70">
        <f>'7月'!G$35</f>
        <v>23.220000000000002</v>
      </c>
      <c r="H44" s="70">
        <f>'7月'!H$35</f>
        <v>0</v>
      </c>
      <c r="I44" s="70">
        <f>'7月'!I$35</f>
        <v>68.28</v>
      </c>
      <c r="J44" s="70">
        <f>'7月'!J$35</f>
        <v>69.36</v>
      </c>
      <c r="K44" s="70">
        <f>'7月'!K$35</f>
        <v>66.86</v>
      </c>
      <c r="L44" s="70">
        <f>'7月'!L$35</f>
        <v>29.140000000000004</v>
      </c>
      <c r="M44" s="70">
        <f>'7月'!M$35</f>
        <v>31.140000000000004</v>
      </c>
      <c r="N44" s="70">
        <f>'7月'!N$35</f>
        <v>27.26</v>
      </c>
      <c r="O44" s="67">
        <f>'7月'!O$34</f>
        <v>0</v>
      </c>
      <c r="P44" s="67">
        <f>'7月'!P$34</f>
        <v>0</v>
      </c>
      <c r="Q44" s="67">
        <f>'7月'!Q$34</f>
        <v>0</v>
      </c>
      <c r="R44" s="67">
        <f>'7月'!R$34</f>
        <v>34.5</v>
      </c>
      <c r="S44" s="67">
        <f>'7月'!S$34</f>
        <v>102.51</v>
      </c>
      <c r="T44" s="70">
        <f>'7月'!T$35</f>
        <v>1.3</v>
      </c>
      <c r="U44" s="70">
        <f>'7月'!U$35</f>
        <v>3.9799999999999995</v>
      </c>
      <c r="V44" s="70">
        <f>'7月'!V$35</f>
        <v>7.779999999999999</v>
      </c>
      <c r="W44" s="70">
        <f>'7月'!W$35</f>
        <v>0</v>
      </c>
      <c r="X44" s="70">
        <f>'7月'!X$35</f>
        <v>0</v>
      </c>
    </row>
    <row r="45" spans="2:24" ht="15.75" customHeight="1">
      <c r="B45" s="58"/>
      <c r="C45" s="59">
        <v>5</v>
      </c>
      <c r="D45" s="70">
        <f>'7月'!D$44</f>
        <v>28.040000000000003</v>
      </c>
      <c r="E45" s="70">
        <f>'7月'!E$44</f>
        <v>33.16</v>
      </c>
      <c r="F45" s="70">
        <f>'7月'!F$44</f>
        <v>0</v>
      </c>
      <c r="G45" s="70">
        <f>'7月'!G$44</f>
        <v>23.9</v>
      </c>
      <c r="H45" s="70">
        <f>'7月'!H$44</f>
        <v>0</v>
      </c>
      <c r="I45" s="70">
        <f>'7月'!I$44</f>
        <v>68.12</v>
      </c>
      <c r="J45" s="70">
        <f>'7月'!J$44</f>
        <v>69.2</v>
      </c>
      <c r="K45" s="70">
        <f>'7月'!K$44</f>
        <v>66.84</v>
      </c>
      <c r="L45" s="70">
        <f>'7月'!L$44</f>
        <v>30.060000000000002</v>
      </c>
      <c r="M45" s="70">
        <f>'7月'!M$44</f>
        <v>32.28</v>
      </c>
      <c r="N45" s="70">
        <f>'7月'!N$44</f>
        <v>28.22</v>
      </c>
      <c r="O45" s="67">
        <f>'7月'!O$43</f>
        <v>0</v>
      </c>
      <c r="P45" s="67">
        <f>'7月'!P$43</f>
        <v>0</v>
      </c>
      <c r="Q45" s="67">
        <f>'7月'!Q$43</f>
        <v>0</v>
      </c>
      <c r="R45" s="67">
        <f>'7月'!R$43</f>
        <v>33.9</v>
      </c>
      <c r="S45" s="67">
        <f>'7月'!S$43</f>
        <v>102.58999999999999</v>
      </c>
      <c r="T45" s="70">
        <f>'7月'!T$44</f>
        <v>1.2399999999999998</v>
      </c>
      <c r="U45" s="70">
        <f>'7月'!U$44</f>
        <v>3.34</v>
      </c>
      <c r="V45" s="70">
        <f>'7月'!V$44</f>
        <v>6.3</v>
      </c>
      <c r="W45" s="70">
        <f>'7月'!W$44</f>
        <v>0</v>
      </c>
      <c r="X45" s="70">
        <f>'7月'!X$44</f>
        <v>0</v>
      </c>
    </row>
    <row r="46" spans="2:24" ht="15.75" customHeight="1">
      <c r="B46" s="60"/>
      <c r="C46" s="61">
        <v>6</v>
      </c>
      <c r="D46" s="70">
        <f>'7月'!D$52</f>
        <v>28.600000000000005</v>
      </c>
      <c r="E46" s="70">
        <f>'7月'!E$52</f>
        <v>33.61666666666667</v>
      </c>
      <c r="F46" s="70">
        <f>'7月'!F$52</f>
        <v>0</v>
      </c>
      <c r="G46" s="70">
        <f>'7月'!G$52</f>
        <v>25.316666666666666</v>
      </c>
      <c r="H46" s="70">
        <f>'7月'!H$52</f>
        <v>0</v>
      </c>
      <c r="I46" s="70">
        <f>'7月'!I$52</f>
        <v>67.98333333333333</v>
      </c>
      <c r="J46" s="70">
        <f>'7月'!J$52</f>
        <v>68.83333333333333</v>
      </c>
      <c r="K46" s="70">
        <f>'7月'!K$52</f>
        <v>66.73333333333333</v>
      </c>
      <c r="L46" s="70">
        <f>'7月'!L$52</f>
        <v>30.766666666666666</v>
      </c>
      <c r="M46" s="70">
        <f>'7月'!M$52</f>
        <v>33.083333333333336</v>
      </c>
      <c r="N46" s="70">
        <f>'7月'!N$52</f>
        <v>28.999999999999996</v>
      </c>
      <c r="O46" s="67">
        <f>'7月'!O$51</f>
        <v>5</v>
      </c>
      <c r="P46" s="67">
        <f>'7月'!P$51</f>
        <v>4.5</v>
      </c>
      <c r="Q46" s="67">
        <f>'7月'!Q$51</f>
        <v>0</v>
      </c>
      <c r="R46" s="67">
        <f>'7月'!R$51</f>
        <v>39.400000000000006</v>
      </c>
      <c r="S46" s="67">
        <f>'7月'!S$51</f>
        <v>120.18</v>
      </c>
      <c r="T46" s="70">
        <f>'7月'!T$52</f>
        <v>1.1666666666666667</v>
      </c>
      <c r="U46" s="70">
        <f>'7月'!U$52</f>
        <v>3.6333333333333333</v>
      </c>
      <c r="V46" s="70">
        <f>'7月'!V$52</f>
        <v>6.416666666666667</v>
      </c>
      <c r="W46" s="70">
        <f>'7月'!W$52</f>
        <v>0</v>
      </c>
      <c r="X46" s="70">
        <f>'7月'!X$52</f>
        <v>0</v>
      </c>
    </row>
    <row r="47" spans="2:24" ht="15.75" customHeight="1">
      <c r="B47" s="56">
        <v>8</v>
      </c>
      <c r="C47" s="57">
        <v>1</v>
      </c>
      <c r="D47" s="70">
        <f>'8月'!D$12</f>
        <v>28.74</v>
      </c>
      <c r="E47" s="70">
        <f>'8月'!E$12</f>
        <v>34.58</v>
      </c>
      <c r="F47" s="70">
        <f>'8月'!F$12</f>
        <v>0</v>
      </c>
      <c r="G47" s="70">
        <f>'8月'!G$12</f>
        <v>24.259999999999998</v>
      </c>
      <c r="H47" s="70">
        <f>'8月'!H$12</f>
        <v>0</v>
      </c>
      <c r="I47" s="70">
        <f>'8月'!I$12</f>
        <v>67.98</v>
      </c>
      <c r="J47" s="70">
        <f>'8月'!J$12</f>
        <v>69.08000000000001</v>
      </c>
      <c r="K47" s="70">
        <f>'8月'!K$12</f>
        <v>66.58</v>
      </c>
      <c r="L47" s="70">
        <f>'8月'!L$12</f>
        <v>31.060000000000002</v>
      </c>
      <c r="M47" s="70">
        <f>'8月'!M$12</f>
        <v>33.260000000000005</v>
      </c>
      <c r="N47" s="70">
        <f>'8月'!N$12</f>
        <v>29.159999999999997</v>
      </c>
      <c r="O47" s="67">
        <f>'8月'!O$11</f>
        <v>0</v>
      </c>
      <c r="P47" s="67">
        <f>'8月'!P$11</f>
        <v>0</v>
      </c>
      <c r="Q47" s="67">
        <f>'8月'!Q$11</f>
        <v>0</v>
      </c>
      <c r="R47" s="67">
        <f>'8月'!R$11</f>
        <v>34</v>
      </c>
      <c r="S47" s="67">
        <f>'8月'!S$11</f>
        <v>98.49</v>
      </c>
      <c r="T47" s="70">
        <f>'8月'!T$12</f>
        <v>1.1400000000000001</v>
      </c>
      <c r="U47" s="70">
        <f>'8月'!U$12</f>
        <v>3.38</v>
      </c>
      <c r="V47" s="70">
        <f>'8月'!V$12</f>
        <v>7.0200000000000005</v>
      </c>
      <c r="W47" s="70">
        <f>'8月'!W$12</f>
        <v>0</v>
      </c>
      <c r="X47" s="70">
        <f>'8月'!X$12</f>
        <v>0</v>
      </c>
    </row>
    <row r="48" spans="2:24" ht="15.75" customHeight="1">
      <c r="B48" s="58"/>
      <c r="C48" s="59">
        <v>2</v>
      </c>
      <c r="D48" s="70">
        <f>'8月'!D$19</f>
        <v>28.580000000000002</v>
      </c>
      <c r="E48" s="70">
        <f>'8月'!E$19</f>
        <v>34.08</v>
      </c>
      <c r="F48" s="70">
        <f>'8月'!F$19</f>
        <v>0</v>
      </c>
      <c r="G48" s="70">
        <f>'8月'!G$19</f>
        <v>24.660000000000004</v>
      </c>
      <c r="H48" s="70">
        <f>'8月'!H$19</f>
        <v>0</v>
      </c>
      <c r="I48" s="70">
        <f>'8月'!I$19</f>
        <v>68.1</v>
      </c>
      <c r="J48" s="70">
        <f>'8月'!J$19</f>
        <v>69.03999999999999</v>
      </c>
      <c r="K48" s="70">
        <f>'8月'!K$19</f>
        <v>66.76</v>
      </c>
      <c r="L48" s="70">
        <f>'8月'!L$19</f>
        <v>29.660000000000004</v>
      </c>
      <c r="M48" s="70">
        <f>'8月'!M$19</f>
        <v>32.260000000000005</v>
      </c>
      <c r="N48" s="70">
        <f>'8月'!N$19</f>
        <v>27.68</v>
      </c>
      <c r="O48" s="67">
        <f>'8月'!O$18</f>
        <v>252</v>
      </c>
      <c r="P48" s="67">
        <f>'8月'!P$18</f>
        <v>65</v>
      </c>
      <c r="Q48" s="67">
        <f>'8月'!Q$18</f>
        <v>0</v>
      </c>
      <c r="R48" s="67">
        <f>'8月'!R$18</f>
        <v>31.3</v>
      </c>
      <c r="S48" s="67">
        <f>'8月'!S$18</f>
        <v>89.13</v>
      </c>
      <c r="T48" s="70">
        <f>'8月'!T$19</f>
        <v>1.72</v>
      </c>
      <c r="U48" s="70">
        <f>'8月'!U$19</f>
        <v>4.34</v>
      </c>
      <c r="V48" s="70">
        <f>'8月'!V$19</f>
        <v>9.860000000000001</v>
      </c>
      <c r="W48" s="70">
        <f>'8月'!W$19</f>
        <v>0</v>
      </c>
      <c r="X48" s="70">
        <f>'8月'!X$19</f>
        <v>0</v>
      </c>
    </row>
    <row r="49" spans="2:24" ht="15.75" customHeight="1">
      <c r="B49" s="58"/>
      <c r="C49" s="59">
        <v>3</v>
      </c>
      <c r="D49" s="70">
        <f>'8月'!D$28</f>
        <v>27.6</v>
      </c>
      <c r="E49" s="70">
        <f>'8月'!E$28</f>
        <v>32.660000000000004</v>
      </c>
      <c r="F49" s="70">
        <f>'8月'!F$28</f>
        <v>0</v>
      </c>
      <c r="G49" s="70">
        <f>'8月'!G$28</f>
        <v>23.419999999999998</v>
      </c>
      <c r="H49" s="70">
        <f>'8月'!H$28</f>
        <v>0</v>
      </c>
      <c r="I49" s="70">
        <f>'8月'!I$28</f>
        <v>68.17999999999999</v>
      </c>
      <c r="J49" s="70">
        <f>'8月'!J$28</f>
        <v>69.26</v>
      </c>
      <c r="K49" s="70">
        <f>'8月'!K$28</f>
        <v>66.9</v>
      </c>
      <c r="L49" s="70">
        <f>'8月'!L$28</f>
        <v>30.160000000000004</v>
      </c>
      <c r="M49" s="70">
        <f>'8月'!M$28</f>
        <v>32.220000000000006</v>
      </c>
      <c r="N49" s="70">
        <f>'8月'!N$28</f>
        <v>28.459999999999997</v>
      </c>
      <c r="O49" s="67">
        <f>'8月'!O$27</f>
        <v>1</v>
      </c>
      <c r="P49" s="67">
        <f>'8月'!P$27</f>
        <v>0.5</v>
      </c>
      <c r="Q49" s="67">
        <f>'8月'!Q$27</f>
        <v>0</v>
      </c>
      <c r="R49" s="67">
        <f>'8月'!R$27</f>
        <v>32.7</v>
      </c>
      <c r="S49" s="67">
        <f>'8月'!S$27</f>
        <v>97.94</v>
      </c>
      <c r="T49" s="70">
        <f>'8月'!T$28</f>
        <v>1.1400000000000001</v>
      </c>
      <c r="U49" s="70">
        <f>'8月'!U$28</f>
        <v>3.0599999999999996</v>
      </c>
      <c r="V49" s="70">
        <f>'8月'!V$28</f>
        <v>6.919999999999999</v>
      </c>
      <c r="W49" s="70">
        <f>'8月'!W$28</f>
        <v>0</v>
      </c>
      <c r="X49" s="70">
        <f>'8月'!X$28</f>
        <v>0</v>
      </c>
    </row>
    <row r="50" spans="2:24" ht="15.75" customHeight="1">
      <c r="B50" s="58"/>
      <c r="C50" s="59">
        <v>4</v>
      </c>
      <c r="D50" s="70">
        <f>'8月'!D$35</f>
        <v>27.600000000000005</v>
      </c>
      <c r="E50" s="70">
        <f>'8月'!E$35</f>
        <v>33.12</v>
      </c>
      <c r="F50" s="70">
        <f>'8月'!F$35</f>
        <v>0</v>
      </c>
      <c r="G50" s="70">
        <f>'8月'!G$35</f>
        <v>24.060000000000002</v>
      </c>
      <c r="H50" s="70">
        <f>'8月'!H$35</f>
        <v>0</v>
      </c>
      <c r="I50" s="70">
        <f>'8月'!I$35</f>
        <v>68.18</v>
      </c>
      <c r="J50" s="70">
        <f>'8月'!J$35</f>
        <v>69.14</v>
      </c>
      <c r="K50" s="70">
        <f>'8月'!K$35</f>
        <v>66.80000000000001</v>
      </c>
      <c r="L50" s="70">
        <f>'8月'!L$35</f>
        <v>29.840000000000003</v>
      </c>
      <c r="M50" s="70">
        <f>'8月'!M$35</f>
        <v>31.98</v>
      </c>
      <c r="N50" s="70">
        <f>'8月'!N$35</f>
        <v>28.1</v>
      </c>
      <c r="O50" s="67">
        <f>'8月'!O$34</f>
        <v>27</v>
      </c>
      <c r="P50" s="67">
        <f>'8月'!P$34</f>
        <v>19.5</v>
      </c>
      <c r="Q50" s="67">
        <f>'8月'!Q$34</f>
        <v>0</v>
      </c>
      <c r="R50" s="67">
        <f>'8月'!R$34</f>
        <v>38.1</v>
      </c>
      <c r="S50" s="67">
        <f>'8月'!S$34</f>
        <v>97.55</v>
      </c>
      <c r="T50" s="70">
        <f>'8月'!T$35</f>
        <v>1.1</v>
      </c>
      <c r="U50" s="70">
        <f>'8月'!U$35</f>
        <v>3.2</v>
      </c>
      <c r="V50" s="70">
        <f>'8月'!V$35</f>
        <v>6.0200000000000005</v>
      </c>
      <c r="W50" s="70">
        <f>'8月'!W$35</f>
        <v>0</v>
      </c>
      <c r="X50" s="70">
        <f>'8月'!X$35</f>
        <v>0</v>
      </c>
    </row>
    <row r="51" spans="2:24" ht="15.75" customHeight="1">
      <c r="B51" s="58"/>
      <c r="C51" s="59">
        <v>5</v>
      </c>
      <c r="D51" s="70">
        <f>'8月'!D$44</f>
        <v>28.859999999999996</v>
      </c>
      <c r="E51" s="70">
        <f>'8月'!E$44</f>
        <v>34.52</v>
      </c>
      <c r="F51" s="70">
        <f>'8月'!F$44</f>
        <v>0</v>
      </c>
      <c r="G51" s="70">
        <f>'8月'!G$44</f>
        <v>24.46</v>
      </c>
      <c r="H51" s="70">
        <f>'8月'!H$44</f>
        <v>0</v>
      </c>
      <c r="I51" s="70">
        <f>'8月'!I$44</f>
        <v>67.92</v>
      </c>
      <c r="J51" s="70">
        <f>'8月'!J$44</f>
        <v>69.08</v>
      </c>
      <c r="K51" s="70">
        <f>'8月'!K$44</f>
        <v>66.46000000000001</v>
      </c>
      <c r="L51" s="70">
        <f>'8月'!L$44</f>
        <v>30.380000000000003</v>
      </c>
      <c r="M51" s="70">
        <f>'8月'!M$44</f>
        <v>32.68</v>
      </c>
      <c r="N51" s="70">
        <f>'8月'!N$44</f>
        <v>28.419999999999998</v>
      </c>
      <c r="O51" s="67">
        <f>'8月'!O$43</f>
        <v>2</v>
      </c>
      <c r="P51" s="67">
        <f>'8月'!P$43</f>
        <v>2</v>
      </c>
      <c r="Q51" s="67">
        <f>'8月'!Q$43</f>
        <v>0</v>
      </c>
      <c r="R51" s="67">
        <f>'8月'!R$43</f>
        <v>42.9</v>
      </c>
      <c r="S51" s="67">
        <f>'8月'!S$43</f>
        <v>107.25</v>
      </c>
      <c r="T51" s="70">
        <f>'8月'!T$44</f>
        <v>1.22</v>
      </c>
      <c r="U51" s="70">
        <f>'8月'!U$44</f>
        <v>2.76</v>
      </c>
      <c r="V51" s="70">
        <f>'8月'!V$44</f>
        <v>6.279999999999999</v>
      </c>
      <c r="W51" s="70">
        <f>'8月'!W$44</f>
        <v>0</v>
      </c>
      <c r="X51" s="70">
        <f>'8月'!X$44</f>
        <v>0</v>
      </c>
    </row>
    <row r="52" spans="2:24" ht="15.75" customHeight="1">
      <c r="B52" s="60"/>
      <c r="C52" s="61">
        <v>6</v>
      </c>
      <c r="D52" s="70">
        <f>'8月'!D$52</f>
        <v>27.383333333333336</v>
      </c>
      <c r="E52" s="70">
        <f>'8月'!E$52</f>
        <v>32.71666666666667</v>
      </c>
      <c r="F52" s="70">
        <f>'8月'!F$52</f>
        <v>0</v>
      </c>
      <c r="G52" s="70">
        <f>'8月'!G$52</f>
        <v>22.96666666666667</v>
      </c>
      <c r="H52" s="70">
        <f>'8月'!H$52</f>
        <v>0</v>
      </c>
      <c r="I52" s="70">
        <f>'8月'!I$52</f>
        <v>68.25</v>
      </c>
      <c r="J52" s="70">
        <f>'8月'!J$52</f>
        <v>69.4</v>
      </c>
      <c r="K52" s="70">
        <f>'8月'!K$52</f>
        <v>66.88333333333334</v>
      </c>
      <c r="L52" s="70">
        <f>'8月'!L$52</f>
        <v>29.950000000000003</v>
      </c>
      <c r="M52" s="70">
        <f>'8月'!M$52</f>
        <v>32.083333333333336</v>
      </c>
      <c r="N52" s="70">
        <f>'8月'!N$52</f>
        <v>28.25</v>
      </c>
      <c r="O52" s="67">
        <f>'8月'!O$51</f>
        <v>0</v>
      </c>
      <c r="P52" s="67">
        <f>'8月'!P$51</f>
        <v>0</v>
      </c>
      <c r="Q52" s="67">
        <f>'8月'!Q$51</f>
        <v>0</v>
      </c>
      <c r="R52" s="67">
        <f>'8月'!R$51</f>
        <v>46.3</v>
      </c>
      <c r="S52" s="67">
        <f>'8月'!S$51</f>
        <v>116.12</v>
      </c>
      <c r="T52" s="70">
        <f>'8月'!T$52</f>
        <v>1.2333333333333334</v>
      </c>
      <c r="U52" s="70">
        <f>'8月'!U$52</f>
        <v>3.1999999999999997</v>
      </c>
      <c r="V52" s="70">
        <f>'8月'!V$52</f>
        <v>6.866666666666667</v>
      </c>
      <c r="W52" s="70">
        <f>'8月'!W$52</f>
        <v>0</v>
      </c>
      <c r="X52" s="70">
        <f>'8月'!X$52</f>
        <v>0</v>
      </c>
    </row>
    <row r="53" spans="2:24" ht="15.75" customHeight="1">
      <c r="B53" s="56">
        <v>9</v>
      </c>
      <c r="C53" s="57">
        <v>1</v>
      </c>
      <c r="D53" s="70">
        <f>'9月'!D$12</f>
        <v>23.699999999999996</v>
      </c>
      <c r="E53" s="70">
        <f>'9月'!E$12</f>
        <v>28.54</v>
      </c>
      <c r="F53" s="70">
        <f>'9月'!F$12</f>
        <v>0</v>
      </c>
      <c r="G53" s="70">
        <f>'9月'!G$12</f>
        <v>19.26</v>
      </c>
      <c r="H53" s="70">
        <f>'9月'!H$12</f>
        <v>0</v>
      </c>
      <c r="I53" s="70">
        <f>'9月'!I$12</f>
        <v>69.14</v>
      </c>
      <c r="J53" s="70">
        <f>'9月'!J$12</f>
        <v>70.34</v>
      </c>
      <c r="K53" s="70">
        <f>'9月'!K$12</f>
        <v>67.72</v>
      </c>
      <c r="L53" s="70">
        <f>'9月'!L$12</f>
        <v>27.74</v>
      </c>
      <c r="M53" s="70">
        <f>'9月'!M$12</f>
        <v>29.48</v>
      </c>
      <c r="N53" s="70">
        <f>'9月'!N$12</f>
        <v>26.3</v>
      </c>
      <c r="O53" s="67">
        <f>'9月'!O$11</f>
        <v>0</v>
      </c>
      <c r="P53" s="67">
        <f>'9月'!P$11</f>
        <v>0</v>
      </c>
      <c r="Q53" s="67">
        <f>'9月'!Q$11</f>
        <v>0</v>
      </c>
      <c r="R53" s="67">
        <f>'9月'!R$11</f>
        <v>24.400000000000002</v>
      </c>
      <c r="S53" s="67">
        <f>'9月'!S$11</f>
        <v>76.96000000000001</v>
      </c>
      <c r="T53" s="70">
        <f>'9月'!T$12</f>
        <v>1.2</v>
      </c>
      <c r="U53" s="70">
        <f>'9月'!U$12</f>
        <v>3.1</v>
      </c>
      <c r="V53" s="70">
        <f>'9月'!V$12</f>
        <v>7.3</v>
      </c>
      <c r="W53" s="70">
        <f>'9月'!W$12</f>
        <v>0</v>
      </c>
      <c r="X53" s="70">
        <f>'9月'!X$12</f>
        <v>0</v>
      </c>
    </row>
    <row r="54" spans="2:24" ht="15.75" customHeight="1">
      <c r="B54" s="58"/>
      <c r="C54" s="59">
        <v>2</v>
      </c>
      <c r="D54" s="70">
        <f>'9月'!D$19</f>
        <v>25.119999999999997</v>
      </c>
      <c r="E54" s="70">
        <f>'9月'!E$19</f>
        <v>30.619999999999997</v>
      </c>
      <c r="F54" s="70">
        <f>'9月'!F$19</f>
        <v>0</v>
      </c>
      <c r="G54" s="70">
        <f>'9月'!G$19</f>
        <v>20.56</v>
      </c>
      <c r="H54" s="70">
        <f>'9月'!H$19</f>
        <v>0</v>
      </c>
      <c r="I54" s="70">
        <f>'9月'!I$19</f>
        <v>68.8</v>
      </c>
      <c r="J54" s="70">
        <f>'9月'!J$19</f>
        <v>70.04</v>
      </c>
      <c r="K54" s="70">
        <f>'9月'!K$19</f>
        <v>67.22</v>
      </c>
      <c r="L54" s="70">
        <f>'9月'!L$19</f>
        <v>27.24</v>
      </c>
      <c r="M54" s="70">
        <f>'9月'!M$19</f>
        <v>29.2</v>
      </c>
      <c r="N54" s="70">
        <f>'9月'!N$19</f>
        <v>25.56</v>
      </c>
      <c r="O54" s="67">
        <f>'9月'!O$18</f>
        <v>16</v>
      </c>
      <c r="P54" s="67">
        <f>'9月'!P$18</f>
        <v>7</v>
      </c>
      <c r="Q54" s="67">
        <f>'9月'!Q$18</f>
        <v>0</v>
      </c>
      <c r="R54" s="67">
        <f>'9月'!R$18</f>
        <v>28.5</v>
      </c>
      <c r="S54" s="67">
        <f>'9月'!S$18</f>
        <v>83.25999999999999</v>
      </c>
      <c r="T54" s="70">
        <f>'9月'!T$19</f>
        <v>1.06</v>
      </c>
      <c r="U54" s="70">
        <f>'9月'!U$19</f>
        <v>2.9</v>
      </c>
      <c r="V54" s="70">
        <f>'9月'!V$19</f>
        <v>6.74</v>
      </c>
      <c r="W54" s="70">
        <f>'9月'!W$19</f>
        <v>0</v>
      </c>
      <c r="X54" s="70">
        <f>'9月'!X$19</f>
        <v>0</v>
      </c>
    </row>
    <row r="55" spans="2:24" ht="15.75" customHeight="1">
      <c r="B55" s="58"/>
      <c r="C55" s="59">
        <v>3</v>
      </c>
      <c r="D55" s="70">
        <f>'9月'!D$28</f>
        <v>23.979999999999997</v>
      </c>
      <c r="E55" s="70">
        <f>'9月'!E$28</f>
        <v>28.22</v>
      </c>
      <c r="F55" s="70">
        <f>'9月'!F$28</f>
        <v>0</v>
      </c>
      <c r="G55" s="70">
        <f>'9月'!G$28</f>
        <v>20.32</v>
      </c>
      <c r="H55" s="70">
        <f>'9月'!H$28</f>
        <v>0</v>
      </c>
      <c r="I55" s="70">
        <f>'9月'!I$28</f>
        <v>69.12</v>
      </c>
      <c r="J55" s="70">
        <f>'9月'!J$28</f>
        <v>70.06</v>
      </c>
      <c r="K55" s="70">
        <f>'9月'!K$28</f>
        <v>67.96000000000001</v>
      </c>
      <c r="L55" s="70">
        <f>'9月'!L$28</f>
        <v>26.220000000000006</v>
      </c>
      <c r="M55" s="70">
        <f>'9月'!M$28</f>
        <v>27.839999999999996</v>
      </c>
      <c r="N55" s="70">
        <f>'9月'!N$28</f>
        <v>24.879999999999995</v>
      </c>
      <c r="O55" s="67">
        <f>'9月'!O$27</f>
        <v>90.5</v>
      </c>
      <c r="P55" s="67">
        <f>'9月'!P$27</f>
        <v>28</v>
      </c>
      <c r="Q55" s="67">
        <f>'9月'!Q$27</f>
        <v>0</v>
      </c>
      <c r="R55" s="67">
        <f>'9月'!R$27</f>
        <v>22.700000000000003</v>
      </c>
      <c r="S55" s="67">
        <f>'9月'!S$27</f>
        <v>67.46000000000001</v>
      </c>
      <c r="T55" s="70">
        <f>'9月'!T$28</f>
        <v>1.18</v>
      </c>
      <c r="U55" s="70">
        <f>'9月'!U$28</f>
        <v>2.96</v>
      </c>
      <c r="V55" s="70">
        <f>'9月'!V$28</f>
        <v>7.720000000000001</v>
      </c>
      <c r="W55" s="70">
        <f>'9月'!W$28</f>
        <v>0</v>
      </c>
      <c r="X55" s="70">
        <f>'9月'!X$28</f>
        <v>0</v>
      </c>
    </row>
    <row r="56" spans="2:24" ht="15.75" customHeight="1">
      <c r="B56" s="58"/>
      <c r="C56" s="59">
        <v>4</v>
      </c>
      <c r="D56" s="70">
        <f>'9月'!D$35</f>
        <v>22.139999999999997</v>
      </c>
      <c r="E56" s="70">
        <f>'9月'!E$35</f>
        <v>26.7</v>
      </c>
      <c r="F56" s="70">
        <f>'9月'!F$35</f>
        <v>0</v>
      </c>
      <c r="G56" s="70">
        <f>'9月'!G$35</f>
        <v>18.860000000000003</v>
      </c>
      <c r="H56" s="70">
        <f>'9月'!H$35</f>
        <v>0</v>
      </c>
      <c r="I56" s="70">
        <f>'9月'!I$35</f>
        <v>69.53999999999999</v>
      </c>
      <c r="J56" s="70">
        <f>'9月'!J$35</f>
        <v>70.52000000000001</v>
      </c>
      <c r="K56" s="70">
        <f>'9月'!K$35</f>
        <v>68.2</v>
      </c>
      <c r="L56" s="70">
        <f>'9月'!L$35</f>
        <v>24.580000000000002</v>
      </c>
      <c r="M56" s="70">
        <f>'9月'!M$35</f>
        <v>26.3</v>
      </c>
      <c r="N56" s="70">
        <f>'9月'!N$35</f>
        <v>23.059999999999995</v>
      </c>
      <c r="O56" s="67">
        <f>'9月'!O$34</f>
        <v>75</v>
      </c>
      <c r="P56" s="67">
        <f>'9月'!P$34</f>
        <v>22.041666666666668</v>
      </c>
      <c r="Q56" s="67">
        <f>'9月'!Q$34</f>
        <v>0</v>
      </c>
      <c r="R56" s="67">
        <f>'9月'!R$34</f>
        <v>21.7</v>
      </c>
      <c r="S56" s="67">
        <f>'9月'!S$34</f>
        <v>64.52000000000001</v>
      </c>
      <c r="T56" s="70">
        <f>'9月'!T$35</f>
        <v>1.3599999999999999</v>
      </c>
      <c r="U56" s="70">
        <f>'9月'!U$35</f>
        <v>3.7</v>
      </c>
      <c r="V56" s="70">
        <f>'9月'!V$35</f>
        <v>9.4</v>
      </c>
      <c r="W56" s="70">
        <f>'9月'!W$35</f>
        <v>0</v>
      </c>
      <c r="X56" s="70">
        <f>'9月'!X$35</f>
        <v>0</v>
      </c>
    </row>
    <row r="57" spans="2:24" ht="15.75" customHeight="1">
      <c r="B57" s="58"/>
      <c r="C57" s="59">
        <v>5</v>
      </c>
      <c r="D57" s="70">
        <f>'9月'!D$44</f>
        <v>21.1</v>
      </c>
      <c r="E57" s="70">
        <f>'9月'!E$44</f>
        <v>25.52</v>
      </c>
      <c r="F57" s="70">
        <f>'9月'!F$44</f>
        <v>0</v>
      </c>
      <c r="G57" s="70">
        <f>'9月'!G$44</f>
        <v>17.66</v>
      </c>
      <c r="H57" s="70">
        <f>'9月'!H$44</f>
        <v>0</v>
      </c>
      <c r="I57" s="70">
        <f>'9月'!I$44</f>
        <v>69.78</v>
      </c>
      <c r="J57" s="70">
        <f>'9月'!J$44</f>
        <v>70.82000000000001</v>
      </c>
      <c r="K57" s="70">
        <f>'9月'!K$44</f>
        <v>68.4</v>
      </c>
      <c r="L57" s="70">
        <f>'9月'!L$44</f>
        <v>23.68</v>
      </c>
      <c r="M57" s="70">
        <f>'9月'!M$44</f>
        <v>25.259999999999998</v>
      </c>
      <c r="N57" s="70">
        <f>'9月'!N$44</f>
        <v>22.34</v>
      </c>
      <c r="O57" s="67">
        <f>'9月'!O$43</f>
        <v>3.5</v>
      </c>
      <c r="P57" s="67">
        <f>'9月'!P$43</f>
        <v>1</v>
      </c>
      <c r="Q57" s="67">
        <f>'9月'!Q$43</f>
        <v>0</v>
      </c>
      <c r="R57" s="67">
        <f>'9月'!R$43</f>
        <v>19.8</v>
      </c>
      <c r="S57" s="67">
        <f>'9月'!S$43</f>
        <v>59.08</v>
      </c>
      <c r="T57" s="70">
        <f>'9月'!T$44</f>
        <v>0.8800000000000001</v>
      </c>
      <c r="U57" s="70">
        <f>'9月'!U$44</f>
        <v>2.2399999999999998</v>
      </c>
      <c r="V57" s="70">
        <f>'9月'!V$44</f>
        <v>4.5</v>
      </c>
      <c r="W57" s="70">
        <f>'9月'!W$44</f>
        <v>0</v>
      </c>
      <c r="X57" s="70">
        <f>'9月'!X$44</f>
        <v>0</v>
      </c>
    </row>
    <row r="58" spans="2:24" ht="15.75" customHeight="1">
      <c r="B58" s="60"/>
      <c r="C58" s="61">
        <v>6</v>
      </c>
      <c r="D58" s="70">
        <f>'9月'!D$52</f>
        <v>20.96</v>
      </c>
      <c r="E58" s="70">
        <f>'9月'!E$52</f>
        <v>26.779999999999994</v>
      </c>
      <c r="F58" s="70">
        <f>'9月'!F$52</f>
        <v>0</v>
      </c>
      <c r="G58" s="70">
        <f>'9月'!G$52</f>
        <v>15.34</v>
      </c>
      <c r="H58" s="70">
        <f>'9月'!H$52</f>
        <v>0</v>
      </c>
      <c r="I58" s="70">
        <f>'9月'!I$52</f>
        <v>69.85999999999999</v>
      </c>
      <c r="J58" s="70">
        <f>'9月'!J$52</f>
        <v>71.64000000000001</v>
      </c>
      <c r="K58" s="70">
        <f>'9月'!K$52</f>
        <v>68.06</v>
      </c>
      <c r="L58" s="70">
        <f>'9月'!L$52</f>
        <v>23.34</v>
      </c>
      <c r="M58" s="70">
        <f>'9月'!M$52</f>
        <v>25.080000000000002</v>
      </c>
      <c r="N58" s="70">
        <f>'9月'!N$52</f>
        <v>21.580000000000002</v>
      </c>
      <c r="O58" s="67">
        <f>'9月'!O$51</f>
        <v>4.5</v>
      </c>
      <c r="P58" s="67">
        <f>'9月'!P$51</f>
        <v>4</v>
      </c>
      <c r="Q58" s="67">
        <f>'9月'!Q$51</f>
        <v>0</v>
      </c>
      <c r="R58" s="67">
        <f>'9月'!R$51</f>
        <v>31.8</v>
      </c>
      <c r="S58" s="67">
        <f>'9月'!S$51</f>
        <v>70.96000000000001</v>
      </c>
      <c r="T58" s="70">
        <f>'9月'!T$52</f>
        <v>1.2799999999999998</v>
      </c>
      <c r="U58" s="70">
        <f>'9月'!U$52</f>
        <v>3.28</v>
      </c>
      <c r="V58" s="70">
        <f>'9月'!V$52</f>
        <v>7.0600000000000005</v>
      </c>
      <c r="W58" s="70">
        <f>'9月'!W$52</f>
        <v>0</v>
      </c>
      <c r="X58" s="70">
        <f>'9月'!X$52</f>
        <v>0</v>
      </c>
    </row>
    <row r="59" spans="2:24" ht="15.75" customHeight="1">
      <c r="B59" s="56">
        <v>10</v>
      </c>
      <c r="C59" s="57">
        <v>1</v>
      </c>
      <c r="D59" s="70">
        <f>'10月'!D$12</f>
        <v>19.939999999999998</v>
      </c>
      <c r="E59" s="70">
        <f>'10月'!E$12</f>
        <v>24.02</v>
      </c>
      <c r="F59" s="70">
        <f>'10月'!F$12</f>
        <v>0</v>
      </c>
      <c r="G59" s="70">
        <f>'10月'!G$12</f>
        <v>15.36</v>
      </c>
      <c r="H59" s="70">
        <f>'10月'!H$12</f>
        <v>0</v>
      </c>
      <c r="I59" s="70">
        <f>'10月'!I$12</f>
        <v>70.2</v>
      </c>
      <c r="J59" s="70">
        <f>'10月'!J$12</f>
        <v>71.66</v>
      </c>
      <c r="K59" s="70">
        <f>'10月'!K$12</f>
        <v>68.8</v>
      </c>
      <c r="L59" s="70">
        <f>'10月'!L$12</f>
        <v>21.639999999999997</v>
      </c>
      <c r="M59" s="70">
        <f>'10月'!M$12</f>
        <v>22.900000000000002</v>
      </c>
      <c r="N59" s="70">
        <f>'10月'!N$12</f>
        <v>20.36</v>
      </c>
      <c r="O59" s="67">
        <f>'10月'!O$11</f>
        <v>18.5</v>
      </c>
      <c r="P59" s="67">
        <f>'10月'!P$11</f>
        <v>0.5</v>
      </c>
      <c r="Q59" s="67">
        <f>'10月'!Q$11</f>
        <v>0</v>
      </c>
      <c r="R59" s="67">
        <f>'10月'!R$11</f>
        <v>14.899999999999999</v>
      </c>
      <c r="S59" s="67">
        <f>'10月'!S$11</f>
        <v>48.57</v>
      </c>
      <c r="T59" s="70">
        <f>'10月'!T$12</f>
        <v>1.1800000000000002</v>
      </c>
      <c r="U59" s="70">
        <f>'10月'!U$12</f>
        <v>2.7800000000000002</v>
      </c>
      <c r="V59" s="70">
        <f>'10月'!V$12</f>
        <v>6.760000000000001</v>
      </c>
      <c r="W59" s="70">
        <f>'10月'!W$12</f>
        <v>0</v>
      </c>
      <c r="X59" s="70">
        <f>'10月'!X$12</f>
        <v>0</v>
      </c>
    </row>
    <row r="60" spans="2:24" ht="15.75" customHeight="1">
      <c r="B60" s="58"/>
      <c r="C60" s="59">
        <v>2</v>
      </c>
      <c r="D60" s="70">
        <f>'10月'!D$19</f>
        <v>21</v>
      </c>
      <c r="E60" s="70">
        <f>'10月'!E$19</f>
        <v>25.98</v>
      </c>
      <c r="F60" s="70">
        <f>'10月'!F$19</f>
        <v>0</v>
      </c>
      <c r="G60" s="70">
        <f>'10月'!G$19</f>
        <v>17.72</v>
      </c>
      <c r="H60" s="70">
        <f>'10月'!H$19</f>
        <v>0</v>
      </c>
      <c r="I60" s="70">
        <f>'10月'!I$19</f>
        <v>69.78</v>
      </c>
      <c r="J60" s="70">
        <f>'10月'!J$19</f>
        <v>70.84</v>
      </c>
      <c r="K60" s="70">
        <f>'10月'!K$19</f>
        <v>68.17999999999999</v>
      </c>
      <c r="L60" s="70">
        <f>'10月'!L$19</f>
        <v>22.619999999999997</v>
      </c>
      <c r="M60" s="70">
        <f>'10月'!M$19</f>
        <v>24.560000000000002</v>
      </c>
      <c r="N60" s="70">
        <f>'10月'!N$19</f>
        <v>21.080000000000002</v>
      </c>
      <c r="O60" s="67">
        <f>'10月'!O$18</f>
        <v>20.5</v>
      </c>
      <c r="P60" s="67">
        <f>'10月'!P$18</f>
        <v>7.5</v>
      </c>
      <c r="Q60" s="67">
        <f>'10月'!Q$18</f>
        <v>0</v>
      </c>
      <c r="R60" s="67">
        <f>'10月'!R$18</f>
        <v>31.8</v>
      </c>
      <c r="S60" s="67">
        <f>'10月'!S$18</f>
        <v>70.02</v>
      </c>
      <c r="T60" s="70">
        <f>'10月'!T$19</f>
        <v>0.96</v>
      </c>
      <c r="U60" s="70">
        <f>'10月'!U$19</f>
        <v>2.38</v>
      </c>
      <c r="V60" s="70">
        <f>'10月'!V$19</f>
        <v>4.779999999999999</v>
      </c>
      <c r="W60" s="70">
        <f>'10月'!W$19</f>
        <v>0</v>
      </c>
      <c r="X60" s="70">
        <f>'10月'!X$19</f>
        <v>0</v>
      </c>
    </row>
    <row r="61" spans="2:24" ht="15.75" customHeight="1">
      <c r="B61" s="58"/>
      <c r="C61" s="59">
        <v>3</v>
      </c>
      <c r="D61" s="70">
        <f>'10月'!D$28</f>
        <v>19.999999999999996</v>
      </c>
      <c r="E61" s="70">
        <f>'10月'!E$28</f>
        <v>23.720000000000002</v>
      </c>
      <c r="F61" s="70">
        <f>'10月'!F$28</f>
        <v>0</v>
      </c>
      <c r="G61" s="70">
        <f>'10月'!G$28</f>
        <v>17.380000000000003</v>
      </c>
      <c r="H61" s="70">
        <f>'10月'!H$28</f>
        <v>0</v>
      </c>
      <c r="I61" s="70">
        <f>'10月'!I$28</f>
        <v>70.06000000000002</v>
      </c>
      <c r="J61" s="70">
        <f>'10月'!J$28</f>
        <v>71.02</v>
      </c>
      <c r="K61" s="70">
        <f>'10月'!K$28</f>
        <v>68.92</v>
      </c>
      <c r="L61" s="70">
        <f>'10月'!L$28</f>
        <v>22.639999999999997</v>
      </c>
      <c r="M61" s="70">
        <f>'10月'!M$28</f>
        <v>23.82</v>
      </c>
      <c r="N61" s="70">
        <f>'10月'!N$28</f>
        <v>21.44</v>
      </c>
      <c r="O61" s="67">
        <f>'10月'!O$27</f>
        <v>27</v>
      </c>
      <c r="P61" s="67">
        <f>'10月'!P$27</f>
        <v>4.5</v>
      </c>
      <c r="Q61" s="67">
        <f>'10月'!Q$27</f>
        <v>0</v>
      </c>
      <c r="R61" s="67">
        <f>'10月'!R$27</f>
        <v>15.2</v>
      </c>
      <c r="S61" s="67">
        <f>'10月'!S$27</f>
        <v>43.55</v>
      </c>
      <c r="T61" s="70">
        <f>'10月'!T$28</f>
        <v>0.8</v>
      </c>
      <c r="U61" s="70">
        <f>'10月'!U$28</f>
        <v>2.2</v>
      </c>
      <c r="V61" s="70">
        <f>'10月'!V$28</f>
        <v>4.22</v>
      </c>
      <c r="W61" s="70">
        <f>'10月'!W$28</f>
        <v>0</v>
      </c>
      <c r="X61" s="70">
        <f>'10月'!X$28</f>
        <v>0</v>
      </c>
    </row>
    <row r="62" spans="2:24" ht="15.75" customHeight="1">
      <c r="B62" s="58"/>
      <c r="C62" s="59">
        <v>4</v>
      </c>
      <c r="D62" s="70">
        <f>'10月'!D$35</f>
        <v>15.4</v>
      </c>
      <c r="E62" s="70">
        <f>'10月'!E$35</f>
        <v>17.520000000000003</v>
      </c>
      <c r="F62" s="70">
        <f>'10月'!F$35</f>
        <v>0</v>
      </c>
      <c r="G62" s="70">
        <f>'10月'!G$35</f>
        <v>13.48</v>
      </c>
      <c r="H62" s="70">
        <f>'10月'!H$35</f>
        <v>0</v>
      </c>
      <c r="I62" s="70">
        <f>'10月'!I$35</f>
        <v>71.4</v>
      </c>
      <c r="J62" s="70">
        <f>'10月'!J$35</f>
        <v>72.16</v>
      </c>
      <c r="K62" s="70">
        <f>'10月'!K$35</f>
        <v>70.56</v>
      </c>
      <c r="L62" s="70">
        <f>'10月'!L$35</f>
        <v>18.66</v>
      </c>
      <c r="M62" s="70">
        <f>'10月'!M$35</f>
        <v>19.58</v>
      </c>
      <c r="N62" s="70">
        <f>'10月'!N$35</f>
        <v>17.740000000000002</v>
      </c>
      <c r="O62" s="67">
        <f>'10月'!O$34</f>
        <v>92.5</v>
      </c>
      <c r="P62" s="67">
        <f>'10月'!P$34</f>
        <v>17.5</v>
      </c>
      <c r="Q62" s="67">
        <f>'10月'!Q$34</f>
        <v>0</v>
      </c>
      <c r="R62" s="67">
        <f>'10月'!R$34</f>
        <v>0.5</v>
      </c>
      <c r="S62" s="67">
        <f>'10月'!S$34</f>
        <v>21.77</v>
      </c>
      <c r="T62" s="70">
        <f>'10月'!T$35</f>
        <v>0.6</v>
      </c>
      <c r="U62" s="70">
        <f>'10月'!U$35</f>
        <v>1.6800000000000002</v>
      </c>
      <c r="V62" s="70">
        <f>'10月'!V$35</f>
        <v>4.04</v>
      </c>
      <c r="W62" s="70">
        <f>'10月'!W$35</f>
        <v>0</v>
      </c>
      <c r="X62" s="70">
        <f>'10月'!X$35</f>
        <v>0</v>
      </c>
    </row>
    <row r="63" spans="2:24" ht="15.75" customHeight="1">
      <c r="B63" s="58"/>
      <c r="C63" s="59">
        <v>5</v>
      </c>
      <c r="D63" s="70">
        <f>'10月'!D$44</f>
        <v>15.680000000000001</v>
      </c>
      <c r="E63" s="70">
        <f>'10月'!E$44</f>
        <v>18.2</v>
      </c>
      <c r="F63" s="70">
        <f>'10月'!F$44</f>
        <v>0</v>
      </c>
      <c r="G63" s="70">
        <f>'10月'!G$44</f>
        <v>13.080000000000002</v>
      </c>
      <c r="H63" s="70">
        <f>'10月'!H$44</f>
        <v>0</v>
      </c>
      <c r="I63" s="70">
        <f>'10月'!I$44</f>
        <v>71.5</v>
      </c>
      <c r="J63" s="70">
        <f>'10月'!J$44</f>
        <v>72.38</v>
      </c>
      <c r="K63" s="70">
        <f>'10月'!K$44</f>
        <v>70.38</v>
      </c>
      <c r="L63" s="70">
        <f>'10月'!L$44</f>
        <v>17.44</v>
      </c>
      <c r="M63" s="70">
        <f>'10月'!M$44</f>
        <v>18.4</v>
      </c>
      <c r="N63" s="70">
        <f>'10月'!N$44</f>
        <v>16.619999999999997</v>
      </c>
      <c r="O63" s="67">
        <f>'10月'!O$43</f>
        <v>431.5</v>
      </c>
      <c r="P63" s="67">
        <f>'10月'!P$43</f>
        <v>48.5</v>
      </c>
      <c r="Q63" s="67">
        <f>'10月'!Q$43</f>
        <v>0</v>
      </c>
      <c r="R63" s="67">
        <f>'10月'!R$43</f>
        <v>7.699999999999999</v>
      </c>
      <c r="S63" s="67">
        <f>'10月'!S$43</f>
        <v>26.93</v>
      </c>
      <c r="T63" s="70">
        <f>'10月'!T$44</f>
        <v>1.3</v>
      </c>
      <c r="U63" s="70">
        <f>'10月'!U$44</f>
        <v>3.1</v>
      </c>
      <c r="V63" s="70">
        <f>'10月'!V$44</f>
        <v>9.1</v>
      </c>
      <c r="W63" s="70">
        <f>'10月'!W$44</f>
        <v>0</v>
      </c>
      <c r="X63" s="70">
        <f>'10月'!X$44</f>
        <v>0</v>
      </c>
    </row>
    <row r="64" spans="2:24" ht="15.75" customHeight="1">
      <c r="B64" s="60"/>
      <c r="C64" s="61">
        <v>6</v>
      </c>
      <c r="D64" s="70">
        <f>'10月'!D$52</f>
        <v>14.85</v>
      </c>
      <c r="E64" s="70">
        <f>'10月'!E$52</f>
        <v>19.566666666666666</v>
      </c>
      <c r="F64" s="70">
        <f>'10月'!F$52</f>
        <v>0</v>
      </c>
      <c r="G64" s="70">
        <f>'10月'!G$52</f>
        <v>10.666666666666666</v>
      </c>
      <c r="H64" s="70">
        <f>'10月'!H$52</f>
        <v>0</v>
      </c>
      <c r="I64" s="70">
        <f>'10月'!I$52</f>
        <v>71.66666666666667</v>
      </c>
      <c r="J64" s="70">
        <f>'10月'!J$52</f>
        <v>73.28333333333335</v>
      </c>
      <c r="K64" s="70">
        <f>'10月'!K$52</f>
        <v>69.95</v>
      </c>
      <c r="L64" s="70">
        <f>'10月'!L$52</f>
        <v>16.950000000000003</v>
      </c>
      <c r="M64" s="70">
        <f>'10月'!M$52</f>
        <v>18.433333333333334</v>
      </c>
      <c r="N64" s="70">
        <f>'10月'!N$52</f>
        <v>15.533333333333333</v>
      </c>
      <c r="O64" s="67">
        <f>'10月'!O$51</f>
        <v>108.5</v>
      </c>
      <c r="P64" s="67">
        <f>'10月'!P$51</f>
        <v>33.5</v>
      </c>
      <c r="Q64" s="67">
        <f>'10月'!Q$51</f>
        <v>0</v>
      </c>
      <c r="R64" s="67">
        <f>'10月'!R$51</f>
        <v>28.4</v>
      </c>
      <c r="S64" s="67">
        <f>'10月'!S$51</f>
        <v>58.879999999999995</v>
      </c>
      <c r="T64" s="70">
        <f>'10月'!T$52</f>
        <v>1.2666666666666668</v>
      </c>
      <c r="U64" s="70">
        <f>'10月'!U$52</f>
        <v>3.25</v>
      </c>
      <c r="V64" s="70">
        <f>'10月'!V$52</f>
        <v>7.55</v>
      </c>
      <c r="W64" s="70">
        <f>'10月'!W$52</f>
        <v>0</v>
      </c>
      <c r="X64" s="70">
        <f>'10月'!X$52</f>
        <v>0</v>
      </c>
    </row>
    <row r="65" spans="2:24" ht="15.75" customHeight="1">
      <c r="B65" s="56">
        <v>11</v>
      </c>
      <c r="C65" s="57">
        <v>1</v>
      </c>
      <c r="D65" s="70">
        <f>'11月'!D$12</f>
        <v>13.639999999999997</v>
      </c>
      <c r="E65" s="70">
        <f>'11月'!E$12</f>
        <v>20.119999999999997</v>
      </c>
      <c r="F65" s="70">
        <f>'11月'!F$12</f>
        <v>0</v>
      </c>
      <c r="G65" s="70">
        <f>'11月'!G$12</f>
        <v>8.72</v>
      </c>
      <c r="H65" s="70">
        <f>'11月'!H$12</f>
        <v>0</v>
      </c>
      <c r="I65" s="70">
        <f>'11月'!I$12</f>
        <v>72.05999999999999</v>
      </c>
      <c r="J65" s="70">
        <f>'11月'!J$12</f>
        <v>73.96</v>
      </c>
      <c r="K65" s="70">
        <f>'11月'!K$12</f>
        <v>69.47999999999999</v>
      </c>
      <c r="L65" s="70">
        <f>'11月'!L$12</f>
        <v>15.540000000000001</v>
      </c>
      <c r="M65" s="70">
        <f>'11月'!M$12</f>
        <v>17.339999999999996</v>
      </c>
      <c r="N65" s="70">
        <f>'11月'!N$12</f>
        <v>13.979999999999999</v>
      </c>
      <c r="O65" s="67">
        <f>'11月'!O$11</f>
        <v>0</v>
      </c>
      <c r="P65" s="67">
        <f>'11月'!P$11</f>
        <v>0</v>
      </c>
      <c r="Q65" s="67">
        <f>'11月'!Q$11</f>
        <v>0</v>
      </c>
      <c r="R65" s="67">
        <f>'11月'!R$11</f>
        <v>34.6</v>
      </c>
      <c r="S65" s="67">
        <f>'11月'!S$11</f>
        <v>63.81999999999999</v>
      </c>
      <c r="T65" s="70">
        <f>'11月'!T$12</f>
        <v>1.3399999999999999</v>
      </c>
      <c r="U65" s="70">
        <f>'11月'!U$12</f>
        <v>3.3400000000000007</v>
      </c>
      <c r="V65" s="70">
        <f>'11月'!V$12</f>
        <v>6.779999999999999</v>
      </c>
      <c r="W65" s="70">
        <f>'11月'!W$12</f>
        <v>0</v>
      </c>
      <c r="X65" s="70">
        <f>'11月'!X$12</f>
        <v>0</v>
      </c>
    </row>
    <row r="66" spans="2:24" ht="15.75" customHeight="1">
      <c r="B66" s="58"/>
      <c r="C66" s="59">
        <v>2</v>
      </c>
      <c r="D66" s="70">
        <f>'11月'!D$19</f>
        <v>14.36</v>
      </c>
      <c r="E66" s="70">
        <f>'11月'!E$19</f>
        <v>19.56</v>
      </c>
      <c r="F66" s="70">
        <f>'11月'!F$19</f>
        <v>0</v>
      </c>
      <c r="G66" s="70">
        <f>'11月'!G$19</f>
        <v>9.120000000000001</v>
      </c>
      <c r="H66" s="70">
        <f>'11月'!H$19</f>
        <v>0</v>
      </c>
      <c r="I66" s="70">
        <f>'11月'!I$19</f>
        <v>71.86</v>
      </c>
      <c r="J66" s="70">
        <f>'11月'!J$19</f>
        <v>73.82000000000001</v>
      </c>
      <c r="K66" s="70">
        <f>'11月'!K$19</f>
        <v>69.75999999999999</v>
      </c>
      <c r="L66" s="70">
        <f>'11月'!L$19</f>
        <v>15.64</v>
      </c>
      <c r="M66" s="70">
        <f>'11月'!M$19</f>
        <v>17.22</v>
      </c>
      <c r="N66" s="70">
        <f>'11月'!N$19</f>
        <v>14.16</v>
      </c>
      <c r="O66" s="67">
        <f>'11月'!O$18</f>
        <v>8.5</v>
      </c>
      <c r="P66" s="67">
        <f>'11月'!P$18</f>
        <v>1.5</v>
      </c>
      <c r="Q66" s="67">
        <f>'11月'!Q$18</f>
        <v>0</v>
      </c>
      <c r="R66" s="67">
        <f>'11月'!R$18</f>
        <v>29.299999999999997</v>
      </c>
      <c r="S66" s="67">
        <f>'11月'!S$18</f>
        <v>55.22</v>
      </c>
      <c r="T66" s="70">
        <f>'11月'!T$19</f>
        <v>1.12</v>
      </c>
      <c r="U66" s="70">
        <f>'11月'!U$19</f>
        <v>2.7800000000000002</v>
      </c>
      <c r="V66" s="70">
        <f>'11月'!V$19</f>
        <v>5.92</v>
      </c>
      <c r="W66" s="70">
        <f>'11月'!W$19</f>
        <v>0</v>
      </c>
      <c r="X66" s="70">
        <f>'11月'!X$19</f>
        <v>0</v>
      </c>
    </row>
    <row r="67" spans="2:24" ht="15.75" customHeight="1">
      <c r="B67" s="58"/>
      <c r="C67" s="59">
        <v>3</v>
      </c>
      <c r="D67" s="70">
        <f>'11月'!D$28</f>
        <v>12.18</v>
      </c>
      <c r="E67" s="70">
        <f>'11月'!E$28</f>
        <v>16.96</v>
      </c>
      <c r="F67" s="70">
        <f>'11月'!F$28</f>
        <v>0</v>
      </c>
      <c r="G67" s="70">
        <f>'11月'!G$28</f>
        <v>7.88</v>
      </c>
      <c r="H67" s="70">
        <f>'11月'!H$28</f>
        <v>0</v>
      </c>
      <c r="I67" s="70">
        <f>'11月'!I$28</f>
        <v>72.61999999999999</v>
      </c>
      <c r="J67" s="70">
        <f>'11月'!J$28</f>
        <v>74.22</v>
      </c>
      <c r="K67" s="70">
        <f>'11月'!K$28</f>
        <v>70.66</v>
      </c>
      <c r="L67" s="70">
        <f>'11月'!L$28</f>
        <v>13.620000000000001</v>
      </c>
      <c r="M67" s="70">
        <f>'11月'!M$28</f>
        <v>14.679999999999998</v>
      </c>
      <c r="N67" s="70">
        <f>'11月'!N$28</f>
        <v>12.440000000000001</v>
      </c>
      <c r="O67" s="67">
        <f>'11月'!O$27</f>
        <v>25.5</v>
      </c>
      <c r="P67" s="67">
        <f>'11月'!P$27</f>
        <v>15.5</v>
      </c>
      <c r="Q67" s="67">
        <f>'11月'!Q$27</f>
        <v>0</v>
      </c>
      <c r="R67" s="67">
        <f>'11月'!R$27</f>
        <v>25.400000000000002</v>
      </c>
      <c r="S67" s="67">
        <f>'11月'!S$27</f>
        <v>48.93</v>
      </c>
      <c r="T67" s="70">
        <f>'11月'!T$28</f>
        <v>1.4400000000000002</v>
      </c>
      <c r="U67" s="70">
        <f>'11月'!U$28</f>
        <v>3.54</v>
      </c>
      <c r="V67" s="70">
        <f>'11月'!V$28</f>
        <v>7.7</v>
      </c>
      <c r="W67" s="70">
        <f>'11月'!W$28</f>
        <v>0</v>
      </c>
      <c r="X67" s="70">
        <f>'11月'!X$28</f>
        <v>0</v>
      </c>
    </row>
    <row r="68" spans="2:24" ht="15.75" customHeight="1">
      <c r="B68" s="58"/>
      <c r="C68" s="59">
        <v>4</v>
      </c>
      <c r="D68" s="70">
        <f>'11月'!D$35</f>
        <v>8.879999999999999</v>
      </c>
      <c r="E68" s="70">
        <f>'11月'!E$35</f>
        <v>12</v>
      </c>
      <c r="F68" s="70">
        <f>'11月'!F$35</f>
        <v>0</v>
      </c>
      <c r="G68" s="70">
        <f>'11月'!G$35</f>
        <v>5.58</v>
      </c>
      <c r="H68" s="70">
        <f>'11月'!H$35</f>
        <v>0</v>
      </c>
      <c r="I68" s="70">
        <f>'11月'!I$35</f>
        <v>73.78</v>
      </c>
      <c r="J68" s="70">
        <f>'11月'!J$35</f>
        <v>74.97999999999999</v>
      </c>
      <c r="K68" s="70">
        <f>'11月'!K$35</f>
        <v>71.96000000000001</v>
      </c>
      <c r="L68" s="70">
        <f>'11月'!L$35</f>
        <v>11.3</v>
      </c>
      <c r="M68" s="70">
        <f>'11月'!M$35</f>
        <v>12.16</v>
      </c>
      <c r="N68" s="70">
        <f>'11月'!N$35</f>
        <v>10.48</v>
      </c>
      <c r="O68" s="67">
        <f>'11月'!O$34</f>
        <v>24</v>
      </c>
      <c r="P68" s="67">
        <f>'11月'!P$34</f>
        <v>6</v>
      </c>
      <c r="Q68" s="67">
        <f>'11月'!Q$34</f>
        <v>0</v>
      </c>
      <c r="R68" s="67">
        <f>'11月'!R$34</f>
        <v>12.3</v>
      </c>
      <c r="S68" s="67">
        <f>'11月'!S$34</f>
        <v>32.6</v>
      </c>
      <c r="T68" s="70">
        <f>'11月'!T$35</f>
        <v>1.52</v>
      </c>
      <c r="U68" s="70">
        <f>'11月'!U$35</f>
        <v>3.9200000000000004</v>
      </c>
      <c r="V68" s="70">
        <f>'11月'!V$35</f>
        <v>8.88</v>
      </c>
      <c r="W68" s="70">
        <f>'11月'!W$35</f>
        <v>0</v>
      </c>
      <c r="X68" s="70">
        <f>'11月'!X$35</f>
        <v>0</v>
      </c>
    </row>
    <row r="69" spans="2:24" ht="15.75" customHeight="1">
      <c r="B69" s="58"/>
      <c r="C69" s="59">
        <v>5</v>
      </c>
      <c r="D69" s="70">
        <f>'11月'!D$44</f>
        <v>8.66</v>
      </c>
      <c r="E69" s="70">
        <f>'11月'!E$44</f>
        <v>13.4</v>
      </c>
      <c r="F69" s="70">
        <f>'11月'!F$44</f>
        <v>0</v>
      </c>
      <c r="G69" s="70">
        <f>'11月'!G$44</f>
        <v>3.7600000000000002</v>
      </c>
      <c r="H69" s="70">
        <f>'11月'!H$44</f>
        <v>0</v>
      </c>
      <c r="I69" s="70">
        <f>'11月'!I$44</f>
        <v>73.84</v>
      </c>
      <c r="J69" s="70">
        <f>'11月'!J$44</f>
        <v>75.6</v>
      </c>
      <c r="K69" s="70">
        <f>'11月'!K$44</f>
        <v>71.64</v>
      </c>
      <c r="L69" s="70">
        <f>'11月'!L$44</f>
        <v>9.98</v>
      </c>
      <c r="M69" s="70">
        <f>'11月'!M$44</f>
        <v>10.920000000000002</v>
      </c>
      <c r="N69" s="70">
        <f>'11月'!N$44</f>
        <v>8.860000000000001</v>
      </c>
      <c r="O69" s="67">
        <f>'11月'!O$43</f>
        <v>18.5</v>
      </c>
      <c r="P69" s="67">
        <f>'11月'!P$43</f>
        <v>6</v>
      </c>
      <c r="Q69" s="67">
        <f>'11月'!Q$43</f>
        <v>0</v>
      </c>
      <c r="R69" s="67">
        <f>'11月'!R$43</f>
        <v>20.300000000000004</v>
      </c>
      <c r="S69" s="67">
        <f>'11月'!S$43</f>
        <v>45.23</v>
      </c>
      <c r="T69" s="70">
        <f>'11月'!T$44</f>
        <v>1.4</v>
      </c>
      <c r="U69" s="70">
        <f>'11月'!U$44</f>
        <v>3.6799999999999997</v>
      </c>
      <c r="V69" s="70">
        <f>'11月'!V$44</f>
        <v>8.92</v>
      </c>
      <c r="W69" s="70">
        <f>'11月'!W$44</f>
        <v>0</v>
      </c>
      <c r="X69" s="70">
        <f>'11月'!X$44</f>
        <v>0</v>
      </c>
    </row>
    <row r="70" spans="2:24" ht="15.75" customHeight="1">
      <c r="B70" s="60"/>
      <c r="C70" s="61">
        <v>6</v>
      </c>
      <c r="D70" s="70">
        <f>'11月'!D$52</f>
        <v>11.819999999999999</v>
      </c>
      <c r="E70" s="70">
        <f>'11月'!E$52</f>
        <v>16.68</v>
      </c>
      <c r="F70" s="70">
        <f>'11月'!F$52</f>
        <v>0</v>
      </c>
      <c r="G70" s="70">
        <f>'11月'!G$52</f>
        <v>7.94</v>
      </c>
      <c r="H70" s="70">
        <f>'11月'!H$52</f>
        <v>0</v>
      </c>
      <c r="I70" s="70">
        <f>'11月'!I$52</f>
        <v>72.82000000000001</v>
      </c>
      <c r="J70" s="70">
        <f>'11月'!J$52</f>
        <v>74.17999999999999</v>
      </c>
      <c r="K70" s="70">
        <f>'11月'!K$52</f>
        <v>70.7</v>
      </c>
      <c r="L70" s="70">
        <f>'11月'!L$52</f>
        <v>10.74</v>
      </c>
      <c r="M70" s="70">
        <f>'11月'!M$52</f>
        <v>11.680000000000001</v>
      </c>
      <c r="N70" s="70">
        <f>'11月'!N$52</f>
        <v>9.680000000000001</v>
      </c>
      <c r="O70" s="67">
        <f>'11月'!O$51</f>
        <v>10.5</v>
      </c>
      <c r="P70" s="67">
        <f>'11月'!P$51</f>
        <v>4</v>
      </c>
      <c r="Q70" s="67">
        <f>'11月'!Q$51</f>
        <v>0</v>
      </c>
      <c r="R70" s="67">
        <f>'11月'!R$51</f>
        <v>15.5</v>
      </c>
      <c r="S70" s="67">
        <f>'11月'!S$51</f>
        <v>35.19</v>
      </c>
      <c r="T70" s="70">
        <f>'11月'!T$52</f>
        <v>1</v>
      </c>
      <c r="U70" s="70">
        <f>'11月'!U$52</f>
        <v>2.54</v>
      </c>
      <c r="V70" s="70">
        <f>'11月'!V$52</f>
        <v>5.14</v>
      </c>
      <c r="W70" s="70">
        <f>'11月'!W$52</f>
        <v>0</v>
      </c>
      <c r="X70" s="70">
        <f>'11月'!X$52</f>
        <v>0</v>
      </c>
    </row>
    <row r="71" spans="2:24" ht="15.75" customHeight="1">
      <c r="B71" s="56">
        <v>12</v>
      </c>
      <c r="C71" s="57">
        <v>1</v>
      </c>
      <c r="D71" s="70">
        <f>'12月'!D$12</f>
        <v>7.220000000000001</v>
      </c>
      <c r="E71" s="70">
        <f>'12月'!E$12</f>
        <v>11.7</v>
      </c>
      <c r="F71" s="70">
        <f>'12月'!F$12</f>
        <v>0</v>
      </c>
      <c r="G71" s="70">
        <f>'12月'!G$12</f>
        <v>3.96</v>
      </c>
      <c r="H71" s="70">
        <f>'12月'!H$12</f>
        <v>0</v>
      </c>
      <c r="I71" s="70">
        <f>'12月'!I$12</f>
        <v>74.42</v>
      </c>
      <c r="J71" s="70">
        <f>'12月'!J$12</f>
        <v>75.54</v>
      </c>
      <c r="K71" s="70">
        <f>'12月'!K$12</f>
        <v>72.3</v>
      </c>
      <c r="L71" s="70">
        <f>'12月'!L$12</f>
        <v>8.879999999999999</v>
      </c>
      <c r="M71" s="70">
        <f>'12月'!M$12</f>
        <v>9.78</v>
      </c>
      <c r="N71" s="70">
        <f>'12月'!N$12</f>
        <v>8.06</v>
      </c>
      <c r="O71" s="67">
        <f>'12月'!O$11</f>
        <v>3</v>
      </c>
      <c r="P71" s="67">
        <f>'12月'!P$11</f>
        <v>1.5</v>
      </c>
      <c r="Q71" s="67">
        <f>'12月'!Q$11</f>
        <v>0</v>
      </c>
      <c r="R71" s="67">
        <f>'12月'!R$11</f>
        <v>17.8</v>
      </c>
      <c r="S71" s="67">
        <f>'12月'!S$11</f>
        <v>36.98</v>
      </c>
      <c r="T71" s="70">
        <f>'12月'!T$12</f>
        <v>1.46</v>
      </c>
      <c r="U71" s="70">
        <f>'12月'!U$12</f>
        <v>3.1199999999999997</v>
      </c>
      <c r="V71" s="70">
        <f>'12月'!V$12</f>
        <v>7.540000000000001</v>
      </c>
      <c r="W71" s="70">
        <f>'12月'!W$12</f>
        <v>0</v>
      </c>
      <c r="X71" s="70">
        <f>'12月'!X$12</f>
        <v>0</v>
      </c>
    </row>
    <row r="72" spans="2:24" ht="15.75" customHeight="1">
      <c r="B72" s="58"/>
      <c r="C72" s="59">
        <v>2</v>
      </c>
      <c r="D72" s="70">
        <f>'12月'!D$19</f>
        <v>5.779999999999999</v>
      </c>
      <c r="E72" s="70">
        <f>'12月'!E$19</f>
        <v>10.440000000000001</v>
      </c>
      <c r="F72" s="70">
        <f>'12月'!F$19</f>
        <v>0</v>
      </c>
      <c r="G72" s="70">
        <f>'12月'!G$19</f>
        <v>1.6200000000000003</v>
      </c>
      <c r="H72" s="70">
        <f>'12月'!H$19</f>
        <v>0</v>
      </c>
      <c r="I72" s="70">
        <f>'12月'!I$19</f>
        <v>74.86</v>
      </c>
      <c r="J72" s="70">
        <f>'12月'!J$19</f>
        <v>76.11999999999999</v>
      </c>
      <c r="K72" s="70">
        <f>'12月'!K$19</f>
        <v>72.74</v>
      </c>
      <c r="L72" s="70">
        <f>'12月'!L$19</f>
        <v>6.8</v>
      </c>
      <c r="M72" s="70">
        <f>'12月'!M$19</f>
        <v>7.56</v>
      </c>
      <c r="N72" s="70">
        <f>'12月'!N$19</f>
        <v>6.08</v>
      </c>
      <c r="O72" s="67">
        <f>'12月'!O$18</f>
        <v>9.5</v>
      </c>
      <c r="P72" s="67">
        <f>'12月'!P$18</f>
        <v>3</v>
      </c>
      <c r="Q72" s="67">
        <f>'12月'!Q$18</f>
        <v>0</v>
      </c>
      <c r="R72" s="67">
        <f>'12月'!R$18</f>
        <v>15.2</v>
      </c>
      <c r="S72" s="67">
        <f>'12月'!S$18</f>
        <v>34.71</v>
      </c>
      <c r="T72" s="70">
        <f>'12月'!T$19</f>
        <v>1.28</v>
      </c>
      <c r="U72" s="70">
        <f>'12月'!U$19</f>
        <v>3.5</v>
      </c>
      <c r="V72" s="70">
        <f>'12月'!V$19</f>
        <v>7.659999999999999</v>
      </c>
      <c r="W72" s="70">
        <f>'12月'!W$19</f>
        <v>0</v>
      </c>
      <c r="X72" s="70">
        <f>'12月'!X$19</f>
        <v>0</v>
      </c>
    </row>
    <row r="73" spans="2:24" ht="15.75" customHeight="1">
      <c r="B73" s="58"/>
      <c r="C73" s="59">
        <v>3</v>
      </c>
      <c r="D73" s="70">
        <f>'12月'!D$28</f>
        <v>4.959999999999999</v>
      </c>
      <c r="E73" s="70">
        <f>'12月'!E$28</f>
        <v>8.06</v>
      </c>
      <c r="F73" s="70">
        <f>'12月'!F$28</f>
        <v>0</v>
      </c>
      <c r="G73" s="70">
        <f>'12月'!G$28</f>
        <v>1.78</v>
      </c>
      <c r="H73" s="70">
        <f>'12月'!H$28</f>
        <v>0</v>
      </c>
      <c r="I73" s="70">
        <f>'12月'!I$28</f>
        <v>75.2</v>
      </c>
      <c r="J73" s="70">
        <f>'12月'!J$28</f>
        <v>76.2</v>
      </c>
      <c r="K73" s="70">
        <f>'12月'!K$28</f>
        <v>73.88000000000001</v>
      </c>
      <c r="L73" s="70">
        <f>'12月'!L$28</f>
        <v>6.38</v>
      </c>
      <c r="M73" s="70">
        <f>'12月'!M$28</f>
        <v>6.9399999999999995</v>
      </c>
      <c r="N73" s="70">
        <f>'12月'!N$28</f>
        <v>5.819999999999999</v>
      </c>
      <c r="O73" s="67">
        <f>'12月'!O$27</f>
        <v>0.5</v>
      </c>
      <c r="P73" s="67">
        <f>'12月'!P$27</f>
        <v>0.4583333333333333</v>
      </c>
      <c r="Q73" s="67">
        <f>'12月'!Q$27</f>
        <v>0</v>
      </c>
      <c r="R73" s="67">
        <f>'12月'!R$27</f>
        <v>15.4</v>
      </c>
      <c r="S73" s="67">
        <f>'12月'!S$27</f>
        <v>36.02</v>
      </c>
      <c r="T73" s="70">
        <f>'12月'!T$28</f>
        <v>2.08</v>
      </c>
      <c r="U73" s="70">
        <f>'12月'!U$28</f>
        <v>5.0200000000000005</v>
      </c>
      <c r="V73" s="70">
        <f>'12月'!V$28</f>
        <v>10.46</v>
      </c>
      <c r="W73" s="70">
        <f>'12月'!W$28</f>
        <v>0</v>
      </c>
      <c r="X73" s="70">
        <f>'12月'!X$28</f>
        <v>0</v>
      </c>
    </row>
    <row r="74" spans="2:24" ht="15.75" customHeight="1">
      <c r="B74" s="58"/>
      <c r="C74" s="59">
        <v>4</v>
      </c>
      <c r="D74" s="70">
        <f>'12月'!D$35</f>
        <v>4.5600000000000005</v>
      </c>
      <c r="E74" s="70">
        <f>'12月'!E$35</f>
        <v>8.76</v>
      </c>
      <c r="F74" s="70">
        <f>'12月'!F$35</f>
        <v>0</v>
      </c>
      <c r="G74" s="70">
        <f>'12月'!G$35</f>
        <v>1.2999999999999998</v>
      </c>
      <c r="H74" s="70">
        <f>'12月'!H$35</f>
        <v>0</v>
      </c>
      <c r="I74" s="70">
        <f>'12月'!I$35</f>
        <v>75.32</v>
      </c>
      <c r="J74" s="70">
        <f>'12月'!J$35</f>
        <v>76.3</v>
      </c>
      <c r="K74" s="70">
        <f>'12月'!K$35</f>
        <v>73.53999999999999</v>
      </c>
      <c r="L74" s="70">
        <f>'12月'!L$35</f>
        <v>5.4799999999999995</v>
      </c>
      <c r="M74" s="70">
        <f>'12月'!M$35</f>
        <v>6.2</v>
      </c>
      <c r="N74" s="70">
        <f>'12月'!N$35</f>
        <v>4.840000000000001</v>
      </c>
      <c r="O74" s="67">
        <f>'12月'!O$34</f>
        <v>0</v>
      </c>
      <c r="P74" s="67">
        <f>'12月'!P$34</f>
        <v>0</v>
      </c>
      <c r="Q74" s="67">
        <f>'12月'!Q$34</f>
        <v>0</v>
      </c>
      <c r="R74" s="67">
        <f>'12月'!R$34</f>
        <v>13.9</v>
      </c>
      <c r="S74" s="67">
        <f>'12月'!S$34</f>
        <v>31.150000000000002</v>
      </c>
      <c r="T74" s="70">
        <f>'12月'!T$35</f>
        <v>1.7599999999999998</v>
      </c>
      <c r="U74" s="70">
        <f>'12月'!U$35</f>
        <v>4.34</v>
      </c>
      <c r="V74" s="70">
        <f>'12月'!V$35</f>
        <v>8.98</v>
      </c>
      <c r="W74" s="70">
        <f>'12月'!W$35</f>
        <v>0</v>
      </c>
      <c r="X74" s="70">
        <f>'12月'!X$35</f>
        <v>0</v>
      </c>
    </row>
    <row r="75" spans="2:24" ht="15.75" customHeight="1">
      <c r="B75" s="58"/>
      <c r="C75" s="59">
        <v>5</v>
      </c>
      <c r="D75" s="70">
        <f>'12月'!D$44</f>
        <v>6.38</v>
      </c>
      <c r="E75" s="70">
        <f>'12月'!E$44</f>
        <v>12.440000000000001</v>
      </c>
      <c r="F75" s="70">
        <f>'12月'!F$44</f>
        <v>0</v>
      </c>
      <c r="G75" s="70">
        <f>'12月'!G$44</f>
        <v>1.4600000000000002</v>
      </c>
      <c r="H75" s="70">
        <f>'12月'!H$44</f>
        <v>0</v>
      </c>
      <c r="I75" s="70">
        <f>'12月'!I$44</f>
        <v>74.78</v>
      </c>
      <c r="J75" s="70">
        <f>'12月'!J$44</f>
        <v>76.24000000000001</v>
      </c>
      <c r="K75" s="70">
        <f>'12月'!K$44</f>
        <v>72.34</v>
      </c>
      <c r="L75" s="70">
        <f>'12月'!L$44</f>
        <v>5.000000000000001</v>
      </c>
      <c r="M75" s="70">
        <f>'12月'!M$44</f>
        <v>6.32</v>
      </c>
      <c r="N75" s="70">
        <f>'12月'!N$44</f>
        <v>4.04</v>
      </c>
      <c r="O75" s="67">
        <f>'12月'!O$43</f>
        <v>64.5</v>
      </c>
      <c r="P75" s="67">
        <f>'12月'!P$43</f>
        <v>34</v>
      </c>
      <c r="Q75" s="67">
        <f>'12月'!Q$43</f>
        <v>0</v>
      </c>
      <c r="R75" s="67">
        <f>'12月'!R$43</f>
        <v>19.1</v>
      </c>
      <c r="S75" s="67">
        <f>'12月'!S$43</f>
        <v>39.099999999999994</v>
      </c>
      <c r="T75" s="70">
        <f>'12月'!T$44</f>
        <v>1.7799999999999998</v>
      </c>
      <c r="U75" s="70">
        <f>'12月'!U$44</f>
        <v>4.0200000000000005</v>
      </c>
      <c r="V75" s="70">
        <f>'12月'!V$44</f>
        <v>8.66</v>
      </c>
      <c r="W75" s="70">
        <f>'12月'!W$44</f>
        <v>0</v>
      </c>
      <c r="X75" s="70">
        <f>'12月'!X$44</f>
        <v>0</v>
      </c>
    </row>
    <row r="76" spans="2:24" ht="15.75" customHeight="1">
      <c r="B76" s="60"/>
      <c r="C76" s="61">
        <v>6</v>
      </c>
      <c r="D76" s="72">
        <f>'12月'!D$52</f>
        <v>5.866666666666667</v>
      </c>
      <c r="E76" s="72">
        <f>'12月'!E$52</f>
        <v>9</v>
      </c>
      <c r="F76" s="72">
        <f>'12月'!F$52</f>
        <v>0</v>
      </c>
      <c r="G76" s="72">
        <f>'12月'!G$52</f>
        <v>2.25</v>
      </c>
      <c r="H76" s="72">
        <f>'12月'!H$52</f>
        <v>0</v>
      </c>
      <c r="I76" s="72">
        <f>'12月'!I$52</f>
        <v>74.96666666666665</v>
      </c>
      <c r="J76" s="72">
        <f>'12月'!J$52</f>
        <v>76.10000000000001</v>
      </c>
      <c r="K76" s="72">
        <f>'12月'!K$52</f>
        <v>73.61666666666667</v>
      </c>
      <c r="L76" s="72">
        <f>'12月'!L$52</f>
        <v>5.733333333333333</v>
      </c>
      <c r="M76" s="72">
        <f>'12月'!M$52</f>
        <v>6.6000000000000005</v>
      </c>
      <c r="N76" s="72">
        <f>'12月'!N$52</f>
        <v>4.883333333333334</v>
      </c>
      <c r="O76" s="100">
        <f>'12月'!O$51</f>
        <v>0</v>
      </c>
      <c r="P76" s="100">
        <f>'12月'!P$51</f>
        <v>0</v>
      </c>
      <c r="Q76" s="100">
        <f>'12月'!Q$51</f>
        <v>0</v>
      </c>
      <c r="R76" s="100">
        <f>'12月'!R$51</f>
        <v>14.3</v>
      </c>
      <c r="S76" s="100">
        <f>'12月'!S$51</f>
        <v>38.75</v>
      </c>
      <c r="T76" s="72">
        <f>'12月'!T$52</f>
        <v>2.066666666666667</v>
      </c>
      <c r="U76" s="72">
        <f>'12月'!U$52</f>
        <v>4.233333333333333</v>
      </c>
      <c r="V76" s="72">
        <f>'12月'!V$52</f>
        <v>9.466666666666667</v>
      </c>
      <c r="W76" s="72">
        <f>'12月'!W$52</f>
        <v>0</v>
      </c>
      <c r="X76" s="72">
        <f>'12月'!X$52</f>
        <v>0</v>
      </c>
    </row>
    <row r="77" spans="4:22" ht="13.5">
      <c r="D77" s="9">
        <f>AVERAGE(D5:D76)</f>
        <v>15.7300462962963</v>
      </c>
      <c r="E77" s="9">
        <f aca="true" t="shared" si="0" ref="E77:N77">AVERAGE(E5:E76)</f>
        <v>20.720092592592593</v>
      </c>
      <c r="F77" s="9">
        <f t="shared" si="0"/>
        <v>0</v>
      </c>
      <c r="G77" s="9">
        <f t="shared" si="0"/>
        <v>11.33856481481482</v>
      </c>
      <c r="H77" s="9">
        <f t="shared" si="0"/>
        <v>0</v>
      </c>
      <c r="I77" s="9">
        <f t="shared" si="0"/>
        <v>71.64495370370366</v>
      </c>
      <c r="J77" s="9">
        <f t="shared" si="0"/>
        <v>73.06787037037037</v>
      </c>
      <c r="K77" s="9">
        <f t="shared" si="0"/>
        <v>69.86958333333331</v>
      </c>
      <c r="L77" s="9">
        <f t="shared" si="0"/>
        <v>17.458657407407415</v>
      </c>
      <c r="M77" s="9">
        <f t="shared" si="0"/>
        <v>19.1549537037037</v>
      </c>
      <c r="N77" s="9">
        <f t="shared" si="0"/>
        <v>15.964537037037035</v>
      </c>
      <c r="O77" s="9">
        <f>SUM(O5:O76)</f>
        <v>2011</v>
      </c>
      <c r="P77" s="9">
        <f>SUM(P5:P76)</f>
        <v>562.5000000000001</v>
      </c>
      <c r="Q77" s="9">
        <f>SUM(Q5:Q76)</f>
        <v>0</v>
      </c>
      <c r="R77" s="9">
        <f>SUM(R5:R76)</f>
        <v>1899.8000000000002</v>
      </c>
      <c r="S77" s="9">
        <f>SUM(S5:S76)</f>
        <v>5143.550000000002</v>
      </c>
      <c r="T77" s="9">
        <f>AVERAGE(T5:T76)</f>
        <v>1.4369907407407405</v>
      </c>
      <c r="U77" s="9">
        <f>AVERAGE(U5:U76)</f>
        <v>3.71435185185185</v>
      </c>
      <c r="V77" s="9">
        <f>AVERAGE(V5:V76)</f>
        <v>7.95699074074074</v>
      </c>
    </row>
  </sheetData>
  <sheetProtection/>
  <mergeCells count="6">
    <mergeCell ref="E3:F3"/>
    <mergeCell ref="G3:H3"/>
    <mergeCell ref="I3:K3"/>
    <mergeCell ref="L3:N3"/>
    <mergeCell ref="O3:Q3"/>
    <mergeCell ref="T3:V3"/>
  </mergeCells>
  <dataValidations count="1">
    <dataValidation allowBlank="1" showInputMessage="1" showErrorMessage="1" imeMode="fullAlpha" sqref="X5:X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&amp;C和歌山県果樹試験場半旬別気象表</oddHead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41"/>
  <sheetViews>
    <sheetView zoomScaleSheetLayoutView="100" workbookViewId="0" topLeftCell="A13">
      <selection activeCell="M49" sqref="M49"/>
    </sheetView>
  </sheetViews>
  <sheetFormatPr defaultColWidth="9.00390625" defaultRowHeight="13.5"/>
  <cols>
    <col min="1" max="1" width="7.50390625" style="0" customWidth="1"/>
    <col min="2" max="2" width="4.50390625" style="0" customWidth="1"/>
    <col min="3" max="3" width="4.875" style="0" customWidth="1"/>
    <col min="6" max="6" width="0" style="0" hidden="1" customWidth="1"/>
    <col min="8" max="8" width="0" style="0" hidden="1" customWidth="1"/>
    <col min="17" max="17" width="0" style="0" hidden="1" customWidth="1"/>
    <col min="23" max="24" width="0" style="0" hidden="1" customWidth="1"/>
  </cols>
  <sheetData>
    <row r="1" spans="1:15" ht="17.25">
      <c r="A1" s="77" t="str">
        <f>'1月'!B2</f>
        <v>２９</v>
      </c>
      <c r="B1" t="s">
        <v>27</v>
      </c>
      <c r="O1" t="s">
        <v>64</v>
      </c>
    </row>
    <row r="2" ht="13.5">
      <c r="A2" s="76"/>
    </row>
    <row r="3" spans="2:24" s="17" customFormat="1" ht="22.5" customHeight="1">
      <c r="B3" s="52" t="s">
        <v>62</v>
      </c>
      <c r="C3" s="53" t="s">
        <v>83</v>
      </c>
      <c r="D3" s="19" t="s">
        <v>30</v>
      </c>
      <c r="E3" s="154" t="s">
        <v>1</v>
      </c>
      <c r="F3" s="155"/>
      <c r="G3" s="156" t="s">
        <v>0</v>
      </c>
      <c r="H3" s="156"/>
      <c r="I3" s="154" t="s">
        <v>31</v>
      </c>
      <c r="J3" s="156"/>
      <c r="K3" s="155"/>
      <c r="L3" s="154" t="s">
        <v>32</v>
      </c>
      <c r="M3" s="156"/>
      <c r="N3" s="155"/>
      <c r="O3" s="166" t="s">
        <v>33</v>
      </c>
      <c r="P3" s="166"/>
      <c r="Q3" s="166"/>
      <c r="R3" s="62" t="s">
        <v>34</v>
      </c>
      <c r="S3" s="63" t="s">
        <v>35</v>
      </c>
      <c r="T3" s="154" t="s">
        <v>36</v>
      </c>
      <c r="U3" s="156"/>
      <c r="V3" s="156"/>
      <c r="W3" s="74"/>
      <c r="X3" s="75"/>
    </row>
    <row r="4" spans="2:24" s="17" customFormat="1" ht="22.5" customHeight="1">
      <c r="B4" s="54"/>
      <c r="C4" s="55"/>
      <c r="D4" s="21" t="s">
        <v>37</v>
      </c>
      <c r="E4" s="22" t="s">
        <v>38</v>
      </c>
      <c r="F4" s="22" t="s">
        <v>39</v>
      </c>
      <c r="G4" s="22" t="s">
        <v>38</v>
      </c>
      <c r="H4" s="22" t="s">
        <v>39</v>
      </c>
      <c r="I4" s="22" t="s">
        <v>30</v>
      </c>
      <c r="J4" s="22" t="s">
        <v>40</v>
      </c>
      <c r="K4" s="22" t="s">
        <v>41</v>
      </c>
      <c r="L4" s="22" t="s">
        <v>30</v>
      </c>
      <c r="M4" s="22" t="s">
        <v>40</v>
      </c>
      <c r="N4" s="22" t="s">
        <v>41</v>
      </c>
      <c r="O4" s="64" t="s">
        <v>42</v>
      </c>
      <c r="P4" s="64" t="s">
        <v>43</v>
      </c>
      <c r="Q4" s="64" t="s">
        <v>39</v>
      </c>
      <c r="R4" s="65" t="s">
        <v>44</v>
      </c>
      <c r="S4" s="66" t="s">
        <v>45</v>
      </c>
      <c r="T4" s="22" t="s">
        <v>30</v>
      </c>
      <c r="U4" s="22" t="s">
        <v>40</v>
      </c>
      <c r="V4" s="22" t="s">
        <v>46</v>
      </c>
      <c r="W4" s="22" t="s">
        <v>39</v>
      </c>
      <c r="X4" s="22" t="s">
        <v>47</v>
      </c>
    </row>
    <row r="5" spans="2:24" ht="15.75" customHeight="1">
      <c r="B5" s="56">
        <v>1</v>
      </c>
      <c r="C5" s="57" t="s">
        <v>84</v>
      </c>
      <c r="D5" s="70">
        <f>'1月'!D$21</f>
        <v>6.8199999999999985</v>
      </c>
      <c r="E5" s="70">
        <f>'1月'!E$21</f>
        <v>11.48</v>
      </c>
      <c r="F5" s="70">
        <f>'1月'!F$21</f>
        <v>0</v>
      </c>
      <c r="G5" s="70">
        <f>'1月'!G$21</f>
        <v>2.6700000000000004</v>
      </c>
      <c r="H5" s="70">
        <f>'1月'!H$21</f>
        <v>0</v>
      </c>
      <c r="I5" s="70">
        <f>'1月'!I$21</f>
        <v>74.57000000000001</v>
      </c>
      <c r="J5" s="70">
        <f>'1月'!J$21</f>
        <v>75.85</v>
      </c>
      <c r="K5" s="70">
        <f>'1月'!K$21</f>
        <v>72.39999999999999</v>
      </c>
      <c r="L5" s="70">
        <f>'1月'!L$21</f>
        <v>6.159999999999999</v>
      </c>
      <c r="M5" s="70">
        <f>'1月'!M$21</f>
        <v>6.88</v>
      </c>
      <c r="N5" s="70">
        <f>'1月'!N$21</f>
        <v>5.4</v>
      </c>
      <c r="O5" s="67">
        <f>'1月'!O$20</f>
        <v>40</v>
      </c>
      <c r="P5" s="67">
        <f>'1月'!P$20</f>
        <v>6.5</v>
      </c>
      <c r="Q5" s="67">
        <f>'1月'!Q$20</f>
        <v>0</v>
      </c>
      <c r="R5" s="67">
        <f>'1月'!R$20</f>
        <v>40</v>
      </c>
      <c r="S5" s="67">
        <f>'1月'!S$20</f>
        <v>73.62</v>
      </c>
      <c r="T5" s="70">
        <f>'1月'!T$21</f>
        <v>1.3800000000000003</v>
      </c>
      <c r="U5" s="70">
        <f>'1月'!U$21</f>
        <v>3.66</v>
      </c>
      <c r="V5" s="70">
        <f>'1月'!V$21</f>
        <v>7.8</v>
      </c>
      <c r="W5" s="71">
        <f>'1月'!W12</f>
        <v>0</v>
      </c>
      <c r="X5" s="73">
        <f>'1月'!X12</f>
        <v>0</v>
      </c>
    </row>
    <row r="6" spans="2:24" ht="15.75" customHeight="1">
      <c r="B6" s="58"/>
      <c r="C6" s="59" t="s">
        <v>66</v>
      </c>
      <c r="D6" s="70">
        <f>'1月'!D$37</f>
        <v>4.9</v>
      </c>
      <c r="E6" s="70">
        <f>'1月'!E$37</f>
        <v>8.340000000000002</v>
      </c>
      <c r="F6" s="70">
        <f>'1月'!F$37</f>
        <v>0</v>
      </c>
      <c r="G6" s="70">
        <f>'1月'!G$37</f>
        <v>1.06</v>
      </c>
      <c r="H6" s="70">
        <f>'1月'!H$37</f>
        <v>0</v>
      </c>
      <c r="I6" s="70">
        <f>'1月'!I$37</f>
        <v>75.22</v>
      </c>
      <c r="J6" s="70">
        <f>'1月'!J$37</f>
        <v>76.35</v>
      </c>
      <c r="K6" s="70">
        <f>'1月'!K$37</f>
        <v>73.65</v>
      </c>
      <c r="L6" s="70">
        <f>'1月'!L$37</f>
        <v>5.259999999999999</v>
      </c>
      <c r="M6" s="70">
        <f>'1月'!M$37</f>
        <v>5.87</v>
      </c>
      <c r="N6" s="70">
        <f>'1月'!N$37</f>
        <v>4.640000000000001</v>
      </c>
      <c r="O6" s="67">
        <f>'1月'!O$36</f>
        <v>7.5</v>
      </c>
      <c r="P6" s="67">
        <f>'1月'!P$36</f>
        <v>3</v>
      </c>
      <c r="Q6" s="67">
        <f>'1月'!Q$36</f>
        <v>0</v>
      </c>
      <c r="R6" s="67">
        <f>'1月'!R$36</f>
        <v>30</v>
      </c>
      <c r="S6" s="67">
        <f>'1月'!S$36</f>
        <v>73.92000000000002</v>
      </c>
      <c r="T6" s="70">
        <f>'1月'!T$37</f>
        <v>2.37</v>
      </c>
      <c r="U6" s="70">
        <f>'1月'!U$37</f>
        <v>5.04</v>
      </c>
      <c r="V6" s="70">
        <f>'1月'!V$37</f>
        <v>10.960000000000003</v>
      </c>
      <c r="W6" s="71"/>
      <c r="X6" s="73"/>
    </row>
    <row r="7" spans="2:24" ht="15.75" customHeight="1">
      <c r="B7" s="58"/>
      <c r="C7" s="59" t="s">
        <v>67</v>
      </c>
      <c r="D7" s="70">
        <f>'1月'!D$54</f>
        <v>4.709090909090909</v>
      </c>
      <c r="E7" s="70">
        <f>'1月'!E$54</f>
        <v>9.763636363636364</v>
      </c>
      <c r="F7" s="70">
        <f>'1月'!F$54</f>
        <v>0</v>
      </c>
      <c r="G7" s="70">
        <f>'1月'!G$54</f>
        <v>0.32727272727272716</v>
      </c>
      <c r="H7" s="70">
        <f>'1月'!H$54</f>
        <v>0</v>
      </c>
      <c r="I7" s="70">
        <f>'1月'!I$54</f>
        <v>75.10909090909091</v>
      </c>
      <c r="J7" s="70">
        <f>'1月'!J$54</f>
        <v>76.54545454545456</v>
      </c>
      <c r="K7" s="70">
        <f>'1月'!K$54</f>
        <v>72.86363636363636</v>
      </c>
      <c r="L7" s="70">
        <f>'1月'!L$54</f>
        <v>4.954545454545454</v>
      </c>
      <c r="M7" s="70">
        <f>'1月'!M$54</f>
        <v>5.79090909090909</v>
      </c>
      <c r="N7" s="70">
        <f>'1月'!N$54</f>
        <v>4.29090909090909</v>
      </c>
      <c r="O7" s="67">
        <f>'1月'!O$53</f>
        <v>19.5</v>
      </c>
      <c r="P7" s="67">
        <f>'1月'!P$53</f>
        <v>7</v>
      </c>
      <c r="Q7" s="67">
        <f>'1月'!Q$53</f>
        <v>0</v>
      </c>
      <c r="R7" s="67">
        <f>'1月'!R$53</f>
        <v>42</v>
      </c>
      <c r="S7" s="67">
        <f>'1月'!S$53</f>
        <v>94.19000000000001</v>
      </c>
      <c r="T7" s="70">
        <f>'1月'!T$54</f>
        <v>1.681818181818182</v>
      </c>
      <c r="U7" s="70">
        <f>'1月'!U$54</f>
        <v>4.218181818181818</v>
      </c>
      <c r="V7" s="70">
        <f>'1月'!V$54</f>
        <v>9.272727272727273</v>
      </c>
      <c r="W7" s="71">
        <f>'1月'!W28</f>
        <v>0</v>
      </c>
      <c r="X7" s="73">
        <f>'1月'!X28</f>
        <v>0</v>
      </c>
    </row>
    <row r="8" spans="2:24" ht="15.75" customHeight="1">
      <c r="B8" s="56">
        <v>2</v>
      </c>
      <c r="C8" s="57" t="s">
        <v>84</v>
      </c>
      <c r="D8" s="70">
        <f>'2月'!D$21</f>
        <v>5.37</v>
      </c>
      <c r="E8" s="70">
        <f>'2月'!E$21</f>
        <v>9.359999999999998</v>
      </c>
      <c r="F8" s="70">
        <f>'2月'!F$21</f>
        <v>0</v>
      </c>
      <c r="G8" s="70">
        <f>'2月'!G$21</f>
        <v>1.52</v>
      </c>
      <c r="H8" s="70">
        <f>'2月'!H$21</f>
        <v>0</v>
      </c>
      <c r="I8" s="70">
        <f>'2月'!I$21</f>
        <v>75.02000000000001</v>
      </c>
      <c r="J8" s="70">
        <f>'2月'!J$21</f>
        <v>76.22</v>
      </c>
      <c r="K8" s="70">
        <f>'2月'!K$21</f>
        <v>73.28999999999999</v>
      </c>
      <c r="L8" s="70">
        <f>'2月'!L$21</f>
        <v>6.3</v>
      </c>
      <c r="M8" s="70">
        <f>'2月'!M$21</f>
        <v>7.38</v>
      </c>
      <c r="N8" s="70">
        <f>'2月'!N$21</f>
        <v>5.36</v>
      </c>
      <c r="O8" s="67">
        <f>'2月'!O$20</f>
        <v>31.5</v>
      </c>
      <c r="P8" s="67">
        <f>'2月'!P$20</f>
        <v>9</v>
      </c>
      <c r="Q8" s="67">
        <f>'2月'!Q$20</f>
        <v>0</v>
      </c>
      <c r="R8" s="67">
        <f>'2月'!R$20</f>
        <v>29.1</v>
      </c>
      <c r="S8" s="67">
        <f>'2月'!S$20</f>
        <v>78.64</v>
      </c>
      <c r="T8" s="70">
        <f>'2月'!T$21</f>
        <v>2.0100000000000002</v>
      </c>
      <c r="U8" s="70">
        <f>'2月'!U$21</f>
        <v>4.94</v>
      </c>
      <c r="V8" s="70">
        <f>'2月'!V$21</f>
        <v>10.3</v>
      </c>
      <c r="W8" s="70">
        <f>'2月'!W$12</f>
        <v>0</v>
      </c>
      <c r="X8" s="70">
        <f>'2月'!X$12</f>
        <v>0</v>
      </c>
    </row>
    <row r="9" spans="2:24" ht="15.75" customHeight="1">
      <c r="B9" s="58"/>
      <c r="C9" s="59" t="s">
        <v>66</v>
      </c>
      <c r="D9" s="70">
        <f>'2月'!D$37</f>
        <v>6.630000000000001</v>
      </c>
      <c r="E9" s="70">
        <f>'2月'!E$37</f>
        <v>11.479999999999999</v>
      </c>
      <c r="F9" s="70">
        <f>'2月'!F$37</f>
        <v>0</v>
      </c>
      <c r="G9" s="70">
        <f>'2月'!G$37</f>
        <v>1.7399999999999998</v>
      </c>
      <c r="H9" s="70">
        <f>'2月'!H$37</f>
        <v>0</v>
      </c>
      <c r="I9" s="70">
        <f>'2月'!I$37</f>
        <v>74.48999999999998</v>
      </c>
      <c r="J9" s="70">
        <f>'2月'!J$37</f>
        <v>76.1</v>
      </c>
      <c r="K9" s="70">
        <f>'2月'!K$37</f>
        <v>72.32000000000001</v>
      </c>
      <c r="L9" s="70">
        <f>'2月'!L$37</f>
        <v>6.9</v>
      </c>
      <c r="M9" s="70">
        <f>'2月'!M$37</f>
        <v>8.35</v>
      </c>
      <c r="N9" s="70">
        <f>'2月'!N$37</f>
        <v>5.669999999999999</v>
      </c>
      <c r="O9" s="67">
        <f>'2月'!O$36</f>
        <v>4</v>
      </c>
      <c r="P9" s="67">
        <f>'2月'!P$36</f>
        <v>2.5</v>
      </c>
      <c r="Q9" s="67">
        <f>'2月'!Q$36</f>
        <v>0</v>
      </c>
      <c r="R9" s="67">
        <f>'2月'!R$36</f>
        <v>44.2</v>
      </c>
      <c r="S9" s="67">
        <f>'2月'!S$36</f>
        <v>104.07999999999998</v>
      </c>
      <c r="T9" s="70">
        <f>'2月'!T$37</f>
        <v>1.83</v>
      </c>
      <c r="U9" s="70">
        <f>'2月'!U$37</f>
        <v>5.05</v>
      </c>
      <c r="V9" s="70">
        <f>'2月'!V$37</f>
        <v>10.66</v>
      </c>
      <c r="W9" s="70">
        <f>'2月'!W$19</f>
        <v>0</v>
      </c>
      <c r="X9" s="70">
        <f>'2月'!X$19</f>
        <v>0</v>
      </c>
    </row>
    <row r="10" spans="2:24" ht="15.75" customHeight="1">
      <c r="B10" s="58"/>
      <c r="C10" s="59" t="s">
        <v>67</v>
      </c>
      <c r="D10" s="70">
        <f>'2月'!D$54</f>
        <v>6.075</v>
      </c>
      <c r="E10" s="70">
        <f>'2月'!E$54</f>
        <v>11.8</v>
      </c>
      <c r="F10" s="70">
        <f>'2月'!F$54</f>
        <v>0</v>
      </c>
      <c r="G10" s="70">
        <f>'2月'!G$54</f>
        <v>0.6374999999999998</v>
      </c>
      <c r="H10" s="70">
        <f>'2月'!H$54</f>
        <v>0</v>
      </c>
      <c r="I10" s="70">
        <f>'2月'!I$54</f>
        <v>74.6</v>
      </c>
      <c r="J10" s="70">
        <f>'2月'!J$54</f>
        <v>76.6125</v>
      </c>
      <c r="K10" s="70">
        <f>'2月'!K$54</f>
        <v>72.2375</v>
      </c>
      <c r="L10" s="70">
        <f>'2月'!L$54</f>
        <v>8.775</v>
      </c>
      <c r="M10" s="70">
        <f>'2月'!M$54</f>
        <v>10.575000000000001</v>
      </c>
      <c r="N10" s="70">
        <f>'2月'!N$54</f>
        <v>7.05</v>
      </c>
      <c r="O10" s="67">
        <f>'2月'!O$53</f>
        <v>36.5</v>
      </c>
      <c r="P10" s="67">
        <f>'2月'!P$53</f>
        <v>16</v>
      </c>
      <c r="Q10" s="67">
        <f>'2月'!Q$53</f>
        <v>0</v>
      </c>
      <c r="R10" s="67">
        <f>'2月'!R$53</f>
        <v>53.8</v>
      </c>
      <c r="S10" s="67">
        <f>'2月'!S$53</f>
        <v>119.15</v>
      </c>
      <c r="T10" s="70">
        <f>'2月'!T$54</f>
        <v>1.7874999999999999</v>
      </c>
      <c r="U10" s="70">
        <f>'2月'!U$54</f>
        <v>4.7375</v>
      </c>
      <c r="V10" s="70">
        <f>'2月'!V$54</f>
        <v>10.475000000000001</v>
      </c>
      <c r="W10" s="70">
        <f>'2月'!W$28</f>
        <v>0</v>
      </c>
      <c r="X10" s="70">
        <f>'2月'!X$28</f>
        <v>0</v>
      </c>
    </row>
    <row r="11" spans="2:24" ht="15.75" customHeight="1">
      <c r="B11" s="56">
        <v>3</v>
      </c>
      <c r="C11" s="57" t="s">
        <v>84</v>
      </c>
      <c r="D11" s="70">
        <f>'3月'!D$21</f>
        <v>7.340000000000001</v>
      </c>
      <c r="E11" s="70">
        <f>'3月'!E$21</f>
        <v>12.919999999999998</v>
      </c>
      <c r="F11" s="70">
        <f>'3月'!F$21</f>
        <v>0</v>
      </c>
      <c r="G11" s="70">
        <f>'3月'!G$21</f>
        <v>2.33</v>
      </c>
      <c r="H11" s="70">
        <f>'3月'!H$21</f>
        <v>0</v>
      </c>
      <c r="I11" s="70">
        <f>'3月'!I$21</f>
        <v>74.22</v>
      </c>
      <c r="J11" s="70">
        <f>'3月'!J$21</f>
        <v>75.94</v>
      </c>
      <c r="K11" s="70">
        <f>'3月'!K$21</f>
        <v>71.83000000000001</v>
      </c>
      <c r="L11" s="70">
        <f>'3月'!L$21</f>
        <v>9.41</v>
      </c>
      <c r="M11" s="70">
        <f>'3月'!M$21</f>
        <v>11.030000000000001</v>
      </c>
      <c r="N11" s="70">
        <f>'3月'!N$21</f>
        <v>8.05</v>
      </c>
      <c r="O11" s="67">
        <f>'3月'!O$20</f>
        <v>7.5</v>
      </c>
      <c r="P11" s="67">
        <f>'3月'!P$20</f>
        <v>4</v>
      </c>
      <c r="Q11" s="67">
        <f>'3月'!Q$20</f>
        <v>0</v>
      </c>
      <c r="R11" s="67">
        <f>'3月'!R$20</f>
        <v>49.99999999999999</v>
      </c>
      <c r="S11" s="67">
        <f>'3月'!S$20</f>
        <v>128.70999999999998</v>
      </c>
      <c r="T11" s="70">
        <f>'3月'!T$21</f>
        <v>1.73</v>
      </c>
      <c r="U11" s="70">
        <f>'3月'!U$21</f>
        <v>4.47</v>
      </c>
      <c r="V11" s="70">
        <f>'3月'!V$21</f>
        <v>8.999999999999998</v>
      </c>
      <c r="W11" s="70">
        <f>'3月'!W$12</f>
        <v>0</v>
      </c>
      <c r="X11" s="70">
        <f>'3月'!X$12</f>
        <v>0</v>
      </c>
    </row>
    <row r="12" spans="2:24" ht="15.75" customHeight="1">
      <c r="B12" s="58"/>
      <c r="C12" s="59" t="s">
        <v>66</v>
      </c>
      <c r="D12" s="70">
        <f>'3月'!D$37</f>
        <v>7.69</v>
      </c>
      <c r="E12" s="70">
        <f>'3月'!E$37</f>
        <v>13.41</v>
      </c>
      <c r="F12" s="70">
        <f>'3月'!F$37</f>
        <v>0</v>
      </c>
      <c r="G12" s="70">
        <f>'3月'!G$37</f>
        <v>2.3599999999999994</v>
      </c>
      <c r="H12" s="70">
        <f>'3月'!H$37</f>
        <v>0</v>
      </c>
      <c r="I12" s="70">
        <f>'3月'!I$37</f>
        <v>74.09</v>
      </c>
      <c r="J12" s="70">
        <f>'3月'!J$37</f>
        <v>75.99000000000001</v>
      </c>
      <c r="K12" s="70">
        <f>'3月'!K$37</f>
        <v>71.69</v>
      </c>
      <c r="L12" s="70">
        <f>'3月'!L$37</f>
        <v>9.629999999999999</v>
      </c>
      <c r="M12" s="70">
        <f>'3月'!M$37</f>
        <v>11.48</v>
      </c>
      <c r="N12" s="70">
        <f>'3月'!N$37</f>
        <v>8.010000000000002</v>
      </c>
      <c r="O12" s="67">
        <f>'3月'!O$36</f>
        <v>6.5</v>
      </c>
      <c r="P12" s="67">
        <f>'3月'!P$36</f>
        <v>2</v>
      </c>
      <c r="Q12" s="67">
        <f>'3月'!Q$36</f>
        <v>0</v>
      </c>
      <c r="R12" s="67">
        <f>'3月'!R$36</f>
        <v>56.8</v>
      </c>
      <c r="S12" s="67">
        <f>'3月'!S$36</f>
        <v>148.41</v>
      </c>
      <c r="T12" s="70">
        <f>'3月'!T$37</f>
        <v>1.5499999999999998</v>
      </c>
      <c r="U12" s="70">
        <f>'3月'!U$37</f>
        <v>4.119999999999999</v>
      </c>
      <c r="V12" s="70">
        <f>'3月'!V$37</f>
        <v>8.780000000000001</v>
      </c>
      <c r="W12" s="70">
        <f>'3月'!W$19</f>
        <v>0</v>
      </c>
      <c r="X12" s="70">
        <f>'3月'!X$19</f>
        <v>0</v>
      </c>
    </row>
    <row r="13" spans="2:24" ht="15.75" customHeight="1">
      <c r="B13" s="58"/>
      <c r="C13" s="59" t="s">
        <v>67</v>
      </c>
      <c r="D13" s="70">
        <f>'3月'!D$54</f>
        <v>8.790909090909093</v>
      </c>
      <c r="E13" s="70">
        <f>'3月'!E$54</f>
        <v>13.890909090909089</v>
      </c>
      <c r="F13" s="70">
        <f>'3月'!F$54</f>
        <v>0</v>
      </c>
      <c r="G13" s="70">
        <f>'3月'!G$54</f>
        <v>4.763636363636364</v>
      </c>
      <c r="H13" s="70">
        <f>'3月'!H$54</f>
        <v>0</v>
      </c>
      <c r="I13" s="70">
        <f>'3月'!I$54</f>
        <v>73.73636363636363</v>
      </c>
      <c r="J13" s="70">
        <f>'3月'!J$54</f>
        <v>75.20909090909092</v>
      </c>
      <c r="K13" s="70">
        <f>'3月'!K$54</f>
        <v>71.49090909090908</v>
      </c>
      <c r="L13" s="70">
        <f>'3月'!L$54</f>
        <v>11.145454545454545</v>
      </c>
      <c r="M13" s="70">
        <f>'3月'!M$54</f>
        <v>12.936363636363637</v>
      </c>
      <c r="N13" s="70">
        <f>'3月'!N$54</f>
        <v>9.663636363636364</v>
      </c>
      <c r="O13" s="67">
        <f>'3月'!O$53</f>
        <v>31.5</v>
      </c>
      <c r="P13" s="67">
        <f>'3月'!P$53</f>
        <v>7.5</v>
      </c>
      <c r="Q13" s="67">
        <f>'3月'!Q$53</f>
        <v>0</v>
      </c>
      <c r="R13" s="67">
        <f>'3月'!R$53</f>
        <v>48.699999999999996</v>
      </c>
      <c r="S13" s="67">
        <f>'3月'!S$53</f>
        <v>143.85999999999999</v>
      </c>
      <c r="T13" s="70">
        <f>'3月'!T$54</f>
        <v>1.3727272727272728</v>
      </c>
      <c r="U13" s="70">
        <f>'3月'!U$54</f>
        <v>3.809090909090909</v>
      </c>
      <c r="V13" s="70">
        <f>'3月'!V$54</f>
        <v>7.881818181818179</v>
      </c>
      <c r="W13" s="70">
        <f>'3月'!W$28</f>
        <v>0</v>
      </c>
      <c r="X13" s="70">
        <f>'3月'!X$28</f>
        <v>0</v>
      </c>
    </row>
    <row r="14" spans="2:24" ht="15.75" customHeight="1">
      <c r="B14" s="56">
        <v>4</v>
      </c>
      <c r="C14" s="57" t="s">
        <v>84</v>
      </c>
      <c r="D14" s="70">
        <f>'4月'!D$21</f>
        <v>13.37</v>
      </c>
      <c r="E14" s="70">
        <f>'4月'!E$21</f>
        <v>17.96</v>
      </c>
      <c r="F14" s="70">
        <f>'4月'!F$21</f>
        <v>0</v>
      </c>
      <c r="G14" s="70">
        <f>'4月'!G$21</f>
        <v>8.82</v>
      </c>
      <c r="H14" s="70">
        <f>'4月'!H$21</f>
        <v>0</v>
      </c>
      <c r="I14" s="70">
        <f>'4月'!I$21</f>
        <v>72.27</v>
      </c>
      <c r="J14" s="70">
        <f>'4月'!J$21</f>
        <v>73.91999999999999</v>
      </c>
      <c r="K14" s="70">
        <f>'4月'!K$21</f>
        <v>70.38</v>
      </c>
      <c r="L14" s="70">
        <f>'4月'!L$21</f>
        <v>14.080000000000002</v>
      </c>
      <c r="M14" s="70">
        <f>'4月'!M$21</f>
        <v>15.910000000000002</v>
      </c>
      <c r="N14" s="70">
        <f>'4月'!N$21</f>
        <v>12.55</v>
      </c>
      <c r="O14" s="67">
        <f>'4月'!O$20</f>
        <v>55.5</v>
      </c>
      <c r="P14" s="67">
        <f>'4月'!P$20</f>
        <v>14.5</v>
      </c>
      <c r="Q14" s="67">
        <f>'4月'!Q$20</f>
        <v>0</v>
      </c>
      <c r="R14" s="67">
        <f>'4月'!R$20</f>
        <v>44.60000000000001</v>
      </c>
      <c r="S14" s="67">
        <f>'4月'!S$20</f>
        <v>136.42</v>
      </c>
      <c r="T14" s="70">
        <f>'4月'!T$21</f>
        <v>1.51</v>
      </c>
      <c r="U14" s="70">
        <f>'4月'!U$21</f>
        <v>3.4799999999999995</v>
      </c>
      <c r="V14" s="70">
        <f>'4月'!V$21</f>
        <v>7.970000000000001</v>
      </c>
      <c r="W14" s="70">
        <f>'4月'!W$12</f>
        <v>0</v>
      </c>
      <c r="X14" s="70">
        <f>'4月'!X$12</f>
        <v>0</v>
      </c>
    </row>
    <row r="15" spans="2:24" ht="15.75" customHeight="1">
      <c r="B15" s="58"/>
      <c r="C15" s="59" t="s">
        <v>66</v>
      </c>
      <c r="D15" s="70">
        <f>'4月'!D$37</f>
        <v>15.76</v>
      </c>
      <c r="E15" s="70">
        <f>'4月'!E$37</f>
        <v>20.770000000000003</v>
      </c>
      <c r="F15" s="70">
        <f>'4月'!F$37</f>
        <v>0</v>
      </c>
      <c r="G15" s="70">
        <f>'4月'!G$37</f>
        <v>10.250000000000002</v>
      </c>
      <c r="H15" s="70">
        <f>'4月'!H$37</f>
        <v>0</v>
      </c>
      <c r="I15" s="70">
        <f>'4月'!I$37</f>
        <v>71.47</v>
      </c>
      <c r="J15" s="70">
        <f>'4月'!J$37</f>
        <v>73.45</v>
      </c>
      <c r="K15" s="70">
        <f>'4月'!K$37</f>
        <v>69.57000000000001</v>
      </c>
      <c r="L15" s="70">
        <f>'4月'!L$37</f>
        <v>16.82</v>
      </c>
      <c r="M15" s="70">
        <f>'4月'!M$37</f>
        <v>18.74</v>
      </c>
      <c r="N15" s="70">
        <f>'4月'!N$37</f>
        <v>15.13</v>
      </c>
      <c r="O15" s="67">
        <f>'4月'!O$36</f>
        <v>103</v>
      </c>
      <c r="P15" s="67">
        <f>'4月'!P$36</f>
        <v>35</v>
      </c>
      <c r="Q15" s="67">
        <f>'4月'!Q$36</f>
        <v>0</v>
      </c>
      <c r="R15" s="67">
        <f>'4月'!R$36</f>
        <v>66.2</v>
      </c>
      <c r="S15" s="67">
        <f>'4月'!S$36</f>
        <v>175.76</v>
      </c>
      <c r="T15" s="70">
        <f>'4月'!T$37</f>
        <v>1.67</v>
      </c>
      <c r="U15" s="70">
        <f>'4月'!U$37</f>
        <v>4.32</v>
      </c>
      <c r="V15" s="70">
        <f>'4月'!V$37</f>
        <v>10.120000000000001</v>
      </c>
      <c r="W15" s="70">
        <f>'4月'!W$19</f>
        <v>0</v>
      </c>
      <c r="X15" s="70">
        <f>'4月'!X$19</f>
        <v>0</v>
      </c>
    </row>
    <row r="16" spans="2:24" ht="15.75" customHeight="1">
      <c r="B16" s="58"/>
      <c r="C16" s="59" t="s">
        <v>67</v>
      </c>
      <c r="D16" s="70">
        <f>'4月'!D$54</f>
        <v>15.5</v>
      </c>
      <c r="E16" s="70">
        <f>'4月'!E$54</f>
        <v>21.739999999999995</v>
      </c>
      <c r="F16" s="70">
        <f>'4月'!F$54</f>
        <v>0</v>
      </c>
      <c r="G16" s="70">
        <f>'4月'!G$54</f>
        <v>9.72</v>
      </c>
      <c r="H16" s="70">
        <f>'4月'!H$54</f>
        <v>0</v>
      </c>
      <c r="I16" s="70">
        <f>'4月'!I$54</f>
        <v>71.49000000000001</v>
      </c>
      <c r="J16" s="70">
        <f>'4月'!J$54</f>
        <v>73.62</v>
      </c>
      <c r="K16" s="70">
        <f>'4月'!K$54</f>
        <v>69.30999999999999</v>
      </c>
      <c r="L16" s="70">
        <f>'4月'!L$54</f>
        <v>17.719999999999995</v>
      </c>
      <c r="M16" s="70">
        <f>'4月'!M$54</f>
        <v>19.95</v>
      </c>
      <c r="N16" s="70">
        <f>'4月'!N$54</f>
        <v>15.780000000000001</v>
      </c>
      <c r="O16" s="67">
        <f>'4月'!O$53</f>
        <v>6.5</v>
      </c>
      <c r="P16" s="67">
        <f>'4月'!P$53</f>
        <v>2.5</v>
      </c>
      <c r="Q16" s="67">
        <f>'4月'!Q$53</f>
        <v>0</v>
      </c>
      <c r="R16" s="67">
        <f>'4月'!R$53</f>
        <v>71.7</v>
      </c>
      <c r="S16" s="67">
        <f>'4月'!S$53</f>
        <v>200.75</v>
      </c>
      <c r="T16" s="70">
        <f>'4月'!T$54</f>
        <v>1.4599999999999997</v>
      </c>
      <c r="U16" s="70">
        <f>'4月'!U$54</f>
        <v>3.87</v>
      </c>
      <c r="V16" s="70">
        <f>'4月'!V$54</f>
        <v>8.750000000000002</v>
      </c>
      <c r="W16" s="70">
        <f>'4月'!W$28</f>
        <v>0</v>
      </c>
      <c r="X16" s="70">
        <f>'4月'!X$28</f>
        <v>0</v>
      </c>
    </row>
    <row r="17" spans="2:24" ht="15.75" customHeight="1">
      <c r="B17" s="56">
        <v>5</v>
      </c>
      <c r="C17" s="57" t="s">
        <v>84</v>
      </c>
      <c r="D17" s="70">
        <f>'5月'!D$21</f>
        <v>18.86</v>
      </c>
      <c r="E17" s="70">
        <f>'5月'!E$21</f>
        <v>25.29</v>
      </c>
      <c r="F17" s="70">
        <f>'5月'!F$21</f>
        <v>0</v>
      </c>
      <c r="G17" s="70">
        <f>'5月'!G$21</f>
        <v>12.74</v>
      </c>
      <c r="H17" s="70">
        <f>'5月'!H$21</f>
        <v>0</v>
      </c>
      <c r="I17" s="70">
        <f>'5月'!I$21</f>
        <v>70.51</v>
      </c>
      <c r="J17" s="70">
        <f>'5月'!J$21</f>
        <v>72.56</v>
      </c>
      <c r="K17" s="70">
        <f>'5月'!K$21</f>
        <v>68.51</v>
      </c>
      <c r="L17" s="70">
        <f>'5月'!L$21</f>
        <v>20.130000000000003</v>
      </c>
      <c r="M17" s="70">
        <f>'5月'!M$21</f>
        <v>22.55</v>
      </c>
      <c r="N17" s="70">
        <f>'5月'!N$21</f>
        <v>17.96</v>
      </c>
      <c r="O17" s="67">
        <f>'5月'!O$20</f>
        <v>12.5</v>
      </c>
      <c r="P17" s="67">
        <f>'5月'!P$20</f>
        <v>3</v>
      </c>
      <c r="Q17" s="67">
        <f>'5月'!Q$20</f>
        <v>0</v>
      </c>
      <c r="R17" s="67">
        <f>'5月'!R$20</f>
        <v>72.3</v>
      </c>
      <c r="S17" s="67">
        <f>'5月'!S$20</f>
        <v>200.91000000000003</v>
      </c>
      <c r="T17" s="70">
        <f>'5月'!T$21</f>
        <v>1.45</v>
      </c>
      <c r="U17" s="70">
        <f>'5月'!U$21</f>
        <v>3.88</v>
      </c>
      <c r="V17" s="70">
        <f>'5月'!V$21</f>
        <v>7.93</v>
      </c>
      <c r="W17" s="70">
        <f>'5月'!W$12</f>
        <v>0</v>
      </c>
      <c r="X17" s="70">
        <f>'5月'!X$12</f>
        <v>0</v>
      </c>
    </row>
    <row r="18" spans="2:24" ht="15.75" customHeight="1">
      <c r="B18" s="58"/>
      <c r="C18" s="59" t="s">
        <v>66</v>
      </c>
      <c r="D18" s="70">
        <f>'5月'!D$37</f>
        <v>18.919999999999998</v>
      </c>
      <c r="E18" s="70">
        <f>'5月'!E$37</f>
        <v>24.98</v>
      </c>
      <c r="F18" s="70">
        <f>'5月'!F$37</f>
        <v>0</v>
      </c>
      <c r="G18" s="70">
        <f>'5月'!G$37</f>
        <v>13.26</v>
      </c>
      <c r="H18" s="70">
        <f>'5月'!H$37</f>
        <v>0</v>
      </c>
      <c r="I18" s="70">
        <f>'5月'!I$37</f>
        <v>70.44</v>
      </c>
      <c r="J18" s="70">
        <f>'5月'!J$37</f>
        <v>72.33999999999999</v>
      </c>
      <c r="K18" s="70">
        <f>'5月'!K$37</f>
        <v>68.57</v>
      </c>
      <c r="L18" s="70">
        <f>'5月'!L$37</f>
        <v>21.21</v>
      </c>
      <c r="M18" s="70">
        <f>'5月'!M$37</f>
        <v>23.79</v>
      </c>
      <c r="N18" s="70">
        <f>'5月'!N$37</f>
        <v>18.830000000000002</v>
      </c>
      <c r="O18" s="67">
        <f>'5月'!O$36</f>
        <v>64</v>
      </c>
      <c r="P18" s="67">
        <f>'5月'!P$36</f>
        <v>20</v>
      </c>
      <c r="Q18" s="67">
        <f>'5月'!Q$36</f>
        <v>0</v>
      </c>
      <c r="R18" s="67">
        <f>'5月'!R$36</f>
        <v>75.69999999999999</v>
      </c>
      <c r="S18" s="67">
        <f>'5月'!S$36</f>
        <v>213.00000000000003</v>
      </c>
      <c r="T18" s="70">
        <f>'5月'!T$37</f>
        <v>1.3599999999999999</v>
      </c>
      <c r="U18" s="70">
        <f>'5月'!U$37</f>
        <v>3.8600000000000003</v>
      </c>
      <c r="V18" s="70">
        <f>'5月'!V$37</f>
        <v>6.68</v>
      </c>
      <c r="W18" s="70">
        <f>'5月'!W$19</f>
        <v>0</v>
      </c>
      <c r="X18" s="70">
        <f>'5月'!X$19</f>
        <v>0</v>
      </c>
    </row>
    <row r="19" spans="2:24" ht="15.75" customHeight="1">
      <c r="B19" s="58"/>
      <c r="C19" s="59" t="s">
        <v>67</v>
      </c>
      <c r="D19" s="70">
        <f>'5月'!D$54</f>
        <v>20.963636363636365</v>
      </c>
      <c r="E19" s="70">
        <f>'5月'!E$54</f>
        <v>26.972727272727276</v>
      </c>
      <c r="F19" s="70">
        <f>'5月'!F$54</f>
        <v>0</v>
      </c>
      <c r="G19" s="70">
        <f>'5月'!G$54</f>
        <v>15.863636363636362</v>
      </c>
      <c r="H19" s="70">
        <f>'5月'!H$54</f>
        <v>0</v>
      </c>
      <c r="I19" s="70">
        <f>'5月'!I$54</f>
        <v>69.85454545454546</v>
      </c>
      <c r="J19" s="70">
        <f>'5月'!J$54</f>
        <v>71.54545454545455</v>
      </c>
      <c r="K19" s="70">
        <f>'5月'!K$54</f>
        <v>68.11818181818181</v>
      </c>
      <c r="L19" s="70">
        <f>'5月'!L$54</f>
        <v>23.90909090909091</v>
      </c>
      <c r="M19" s="70">
        <f>'5月'!M$54</f>
        <v>26.545454545454547</v>
      </c>
      <c r="N19" s="70">
        <f>'5月'!N$54</f>
        <v>21.59090909090909</v>
      </c>
      <c r="O19" s="67">
        <f>'5月'!O$53</f>
        <v>6</v>
      </c>
      <c r="P19" s="67">
        <f>'5月'!P$53</f>
        <v>1.5</v>
      </c>
      <c r="Q19" s="67">
        <f>'5月'!Q$53</f>
        <v>0</v>
      </c>
      <c r="R19" s="67">
        <f>'5月'!R$53</f>
        <v>85.30000000000001</v>
      </c>
      <c r="S19" s="67">
        <f>'5月'!S$53</f>
        <v>251.19</v>
      </c>
      <c r="T19" s="70">
        <f>'5月'!T$54</f>
        <v>1.4636363636363638</v>
      </c>
      <c r="U19" s="70">
        <f>'5月'!U$54</f>
        <v>4.009090909090909</v>
      </c>
      <c r="V19" s="70">
        <f>'5月'!V$54</f>
        <v>7.445454545454544</v>
      </c>
      <c r="W19" s="70">
        <f>'5月'!W$28</f>
        <v>0</v>
      </c>
      <c r="X19" s="70">
        <f>'5月'!X$28</f>
        <v>0</v>
      </c>
    </row>
    <row r="20" spans="2:24" ht="15.75" customHeight="1">
      <c r="B20" s="56">
        <v>6</v>
      </c>
      <c r="C20" s="57" t="s">
        <v>84</v>
      </c>
      <c r="D20" s="70">
        <f>'6月'!D$21</f>
        <v>20.479999999999997</v>
      </c>
      <c r="E20" s="70">
        <f>'6月'!E$21</f>
        <v>26.5</v>
      </c>
      <c r="F20" s="70">
        <f>'6月'!F$21</f>
        <v>0</v>
      </c>
      <c r="G20" s="70">
        <f>'6月'!G$21</f>
        <v>14.680000000000001</v>
      </c>
      <c r="H20" s="70">
        <f>'6月'!H$21</f>
        <v>0</v>
      </c>
      <c r="I20" s="70">
        <f>'6月'!I$21</f>
        <v>70</v>
      </c>
      <c r="J20" s="70">
        <f>'6月'!J$21</f>
        <v>71.97</v>
      </c>
      <c r="K20" s="70">
        <f>'6月'!K$21</f>
        <v>68.22999999999999</v>
      </c>
      <c r="L20" s="70">
        <f>'6月'!L$21</f>
        <v>24.44</v>
      </c>
      <c r="M20" s="70">
        <f>'6月'!M$21</f>
        <v>27.32</v>
      </c>
      <c r="N20" s="70">
        <f>'6月'!N$21</f>
        <v>21.93</v>
      </c>
      <c r="O20" s="67">
        <f>'6月'!O$20</f>
        <v>23</v>
      </c>
      <c r="P20" s="67">
        <f>'6月'!P$20</f>
        <v>5</v>
      </c>
      <c r="Q20" s="67">
        <f>'6月'!Q$20</f>
        <v>0</v>
      </c>
      <c r="R20" s="67">
        <f>'6月'!R$20</f>
        <v>82.4</v>
      </c>
      <c r="S20" s="67">
        <f>'6月'!S$20</f>
        <v>231.60000000000002</v>
      </c>
      <c r="T20" s="70">
        <f>'6月'!T$21</f>
        <v>1.5400000000000003</v>
      </c>
      <c r="U20" s="70">
        <f>'6月'!U$21</f>
        <v>4.32</v>
      </c>
      <c r="V20" s="70">
        <f>'6月'!V$21</f>
        <v>9.1</v>
      </c>
      <c r="W20" s="70">
        <f>'6月'!W$12</f>
        <v>0</v>
      </c>
      <c r="X20" s="70">
        <f>'6月'!X$12</f>
        <v>0</v>
      </c>
    </row>
    <row r="21" spans="2:24" ht="15.75" customHeight="1">
      <c r="B21" s="58"/>
      <c r="C21" s="59" t="s">
        <v>66</v>
      </c>
      <c r="D21" s="70">
        <f>'6月'!D$37</f>
        <v>21.240000000000002</v>
      </c>
      <c r="E21" s="70">
        <f>'6月'!E$37</f>
        <v>27.53</v>
      </c>
      <c r="F21" s="70">
        <f>'6月'!F$37</f>
        <v>0</v>
      </c>
      <c r="G21" s="70">
        <f>'6月'!G$37</f>
        <v>15.38</v>
      </c>
      <c r="H21" s="70">
        <f>'6月'!H$37</f>
        <v>0</v>
      </c>
      <c r="I21" s="70">
        <f>'6月'!I$37</f>
        <v>69.75999999999999</v>
      </c>
      <c r="J21" s="70">
        <f>'6月'!J$37</f>
        <v>71.65</v>
      </c>
      <c r="K21" s="70">
        <f>'6月'!K$37</f>
        <v>67.94999999999999</v>
      </c>
      <c r="L21" s="70">
        <f>'6月'!L$37</f>
        <v>24.93</v>
      </c>
      <c r="M21" s="70">
        <f>'6月'!M$37</f>
        <v>27.68</v>
      </c>
      <c r="N21" s="70">
        <f>'6月'!N$37</f>
        <v>22.529999999999998</v>
      </c>
      <c r="O21" s="67">
        <f>'6月'!O$36</f>
        <v>0</v>
      </c>
      <c r="P21" s="67">
        <f>'6月'!P$36</f>
        <v>0</v>
      </c>
      <c r="Q21" s="67">
        <f>'6月'!Q$36</f>
        <v>0</v>
      </c>
      <c r="R21" s="67">
        <f>'6月'!R$36</f>
        <v>84.9</v>
      </c>
      <c r="S21" s="67">
        <f>'6月'!S$36</f>
        <v>232.37999999999997</v>
      </c>
      <c r="T21" s="70">
        <f>'6月'!T$37</f>
        <v>1.36</v>
      </c>
      <c r="U21" s="70">
        <f>'6月'!U$37</f>
        <v>3.55</v>
      </c>
      <c r="V21" s="70">
        <f>'6月'!V$37</f>
        <v>7.090000000000001</v>
      </c>
      <c r="W21" s="70">
        <f>'6月'!W$19</f>
        <v>0</v>
      </c>
      <c r="X21" s="70">
        <f>'6月'!X$19</f>
        <v>0</v>
      </c>
    </row>
    <row r="22" spans="2:24" ht="15.75" customHeight="1">
      <c r="B22" s="58"/>
      <c r="C22" s="59" t="s">
        <v>67</v>
      </c>
      <c r="D22" s="70">
        <f>'6月'!D$54</f>
        <v>22.990000000000002</v>
      </c>
      <c r="E22" s="70">
        <f>'6月'!E$54</f>
        <v>27.05</v>
      </c>
      <c r="F22" s="70">
        <f>'6月'!F$54</f>
        <v>0</v>
      </c>
      <c r="G22" s="70">
        <f>'6月'!G$54</f>
        <v>20.18</v>
      </c>
      <c r="H22" s="70">
        <f>'6月'!H$54</f>
        <v>0</v>
      </c>
      <c r="I22" s="70">
        <f>'6月'!I$54</f>
        <v>69.33</v>
      </c>
      <c r="J22" s="70">
        <f>'6月'!J$54</f>
        <v>70.15</v>
      </c>
      <c r="K22" s="70">
        <f>'6月'!K$54</f>
        <v>68.10999999999999</v>
      </c>
      <c r="L22" s="70">
        <f>'6月'!L$54</f>
        <v>25.02</v>
      </c>
      <c r="M22" s="70">
        <f>'6月'!M$54</f>
        <v>26.660000000000004</v>
      </c>
      <c r="N22" s="70">
        <f>'6月'!N$54</f>
        <v>23.57</v>
      </c>
      <c r="O22" s="67">
        <f>'6月'!O$53</f>
        <v>120.5</v>
      </c>
      <c r="P22" s="67">
        <f>'6月'!P$53</f>
        <v>43.5</v>
      </c>
      <c r="Q22" s="67">
        <f>'6月'!Q$53</f>
        <v>0</v>
      </c>
      <c r="R22" s="67">
        <f>'6月'!R$53</f>
        <v>19.7</v>
      </c>
      <c r="S22" s="67">
        <f>'6月'!S$53</f>
        <v>122.95</v>
      </c>
      <c r="T22" s="70">
        <f>'6月'!T$54</f>
        <v>1.1</v>
      </c>
      <c r="U22" s="70">
        <f>'6月'!U$54</f>
        <v>3</v>
      </c>
      <c r="V22" s="70">
        <f>'6月'!V$54</f>
        <v>6.63</v>
      </c>
      <c r="W22" s="70">
        <f>'6月'!W$28</f>
        <v>0</v>
      </c>
      <c r="X22" s="70">
        <f>'6月'!X$28</f>
        <v>0</v>
      </c>
    </row>
    <row r="23" spans="2:24" ht="15.75" customHeight="1">
      <c r="B23" s="56">
        <v>7</v>
      </c>
      <c r="C23" s="57" t="s">
        <v>84</v>
      </c>
      <c r="D23" s="70">
        <f>'7月'!D$21</f>
        <v>26.05</v>
      </c>
      <c r="E23" s="70">
        <f>'7月'!E$21</f>
        <v>30.99</v>
      </c>
      <c r="F23" s="70">
        <f>'7月'!F$21</f>
        <v>0</v>
      </c>
      <c r="G23" s="70">
        <f>'7月'!G$21</f>
        <v>22.569999999999997</v>
      </c>
      <c r="H23" s="70">
        <f>'7月'!H$21</f>
        <v>0</v>
      </c>
      <c r="I23" s="70">
        <f>'7月'!I$21</f>
        <v>68.59</v>
      </c>
      <c r="J23" s="70">
        <f>'7月'!J$21</f>
        <v>69.53999999999999</v>
      </c>
      <c r="K23" s="70">
        <f>'7月'!K$21</f>
        <v>67.28999999999999</v>
      </c>
      <c r="L23" s="70">
        <f>'7月'!L$21</f>
        <v>27.85</v>
      </c>
      <c r="M23" s="70">
        <f>'7月'!M$21</f>
        <v>29.97</v>
      </c>
      <c r="N23" s="70">
        <f>'7月'!N$21</f>
        <v>26.02</v>
      </c>
      <c r="O23" s="67">
        <f>'7月'!O$20</f>
        <v>89</v>
      </c>
      <c r="P23" s="67">
        <f>'7月'!P$20</f>
        <v>39</v>
      </c>
      <c r="Q23" s="67">
        <f>'7月'!Q$20</f>
        <v>0</v>
      </c>
      <c r="R23" s="67">
        <f>'7月'!R$20</f>
        <v>52.69999999999999</v>
      </c>
      <c r="S23" s="67">
        <f>'7月'!S$20</f>
        <v>182.04000000000002</v>
      </c>
      <c r="T23" s="70">
        <f>'7月'!T$21</f>
        <v>1.2</v>
      </c>
      <c r="U23" s="70">
        <f>'7月'!U$21</f>
        <v>3.45</v>
      </c>
      <c r="V23" s="70">
        <f>'7月'!V$21</f>
        <v>7.3100000000000005</v>
      </c>
      <c r="W23" s="70">
        <f>'7月'!W$12</f>
        <v>0</v>
      </c>
      <c r="X23" s="70">
        <f>'7月'!X$12</f>
        <v>0</v>
      </c>
    </row>
    <row r="24" spans="2:24" ht="15.75" customHeight="1">
      <c r="B24" s="58"/>
      <c r="C24" s="59" t="s">
        <v>66</v>
      </c>
      <c r="D24" s="70">
        <f>'7月'!D$37</f>
        <v>27.48</v>
      </c>
      <c r="E24" s="70">
        <f>'7月'!E$37</f>
        <v>32.74</v>
      </c>
      <c r="F24" s="70">
        <f>'7月'!F$37</f>
        <v>0</v>
      </c>
      <c r="G24" s="70">
        <f>'7月'!G$37</f>
        <v>23.479999999999997</v>
      </c>
      <c r="H24" s="70">
        <f>'7月'!H$37</f>
        <v>0</v>
      </c>
      <c r="I24" s="70">
        <f>'7月'!I$37</f>
        <v>68.27000000000001</v>
      </c>
      <c r="J24" s="70">
        <f>'7月'!J$37</f>
        <v>69.3</v>
      </c>
      <c r="K24" s="70">
        <f>'7月'!K$37</f>
        <v>66.89999999999999</v>
      </c>
      <c r="L24" s="70">
        <f>'7月'!L$37</f>
        <v>29.18</v>
      </c>
      <c r="M24" s="70">
        <f>'7月'!M$37</f>
        <v>31.310000000000002</v>
      </c>
      <c r="N24" s="70">
        <f>'7月'!N$37</f>
        <v>27.27</v>
      </c>
      <c r="O24" s="67">
        <f>'7月'!O$36</f>
        <v>7</v>
      </c>
      <c r="P24" s="67">
        <f>'7月'!P$36</f>
        <v>3.5</v>
      </c>
      <c r="Q24" s="67">
        <f>'7月'!Q$36</f>
        <v>0</v>
      </c>
      <c r="R24" s="67">
        <f>'7月'!R$36</f>
        <v>70.59999999999998</v>
      </c>
      <c r="S24" s="67">
        <f>'7月'!S$36</f>
        <v>213.05999999999997</v>
      </c>
      <c r="T24" s="70">
        <f>'7月'!T$37</f>
        <v>1.29</v>
      </c>
      <c r="U24" s="70">
        <f>'7月'!U$37</f>
        <v>3.6900000000000004</v>
      </c>
      <c r="V24" s="70">
        <f>'7月'!V$37</f>
        <v>7.06</v>
      </c>
      <c r="W24" s="70">
        <f>'7月'!W$19</f>
        <v>0</v>
      </c>
      <c r="X24" s="70">
        <f>'7月'!X$19</f>
        <v>0</v>
      </c>
    </row>
    <row r="25" spans="2:24" ht="15.75" customHeight="1">
      <c r="B25" s="58"/>
      <c r="C25" s="59" t="s">
        <v>67</v>
      </c>
      <c r="D25" s="70">
        <f>'7月'!D$54</f>
        <v>28.345454545454547</v>
      </c>
      <c r="E25" s="70">
        <f>'7月'!E$54</f>
        <v>33.40909090909091</v>
      </c>
      <c r="F25" s="70">
        <f>'7月'!F$54</f>
        <v>0</v>
      </c>
      <c r="G25" s="70">
        <f>'7月'!G$54</f>
        <v>24.672727272727272</v>
      </c>
      <c r="H25" s="70">
        <f>'7月'!H$54</f>
        <v>0</v>
      </c>
      <c r="I25" s="70">
        <f>'7月'!I$54</f>
        <v>68.04545454545455</v>
      </c>
      <c r="J25" s="70">
        <f>'7月'!J$54</f>
        <v>69</v>
      </c>
      <c r="K25" s="70">
        <f>'7月'!K$54</f>
        <v>66.78181818181818</v>
      </c>
      <c r="L25" s="70">
        <f>'7月'!L$54</f>
        <v>30.44545454545455</v>
      </c>
      <c r="M25" s="70">
        <f>'7月'!M$54</f>
        <v>32.71818181818182</v>
      </c>
      <c r="N25" s="70">
        <f>'7月'!N$54</f>
        <v>28.645454545454548</v>
      </c>
      <c r="O25" s="67">
        <f>'7月'!O$53</f>
        <v>5</v>
      </c>
      <c r="P25" s="67">
        <f>'7月'!P$53</f>
        <v>4.5</v>
      </c>
      <c r="Q25" s="67">
        <f>'7月'!Q$53</f>
        <v>0</v>
      </c>
      <c r="R25" s="67">
        <f>'7月'!R$53</f>
        <v>73.3</v>
      </c>
      <c r="S25" s="67">
        <f>'7月'!S$53</f>
        <v>222.76999999999998</v>
      </c>
      <c r="T25" s="70">
        <f>'7月'!T$54</f>
        <v>1.2</v>
      </c>
      <c r="U25" s="70">
        <f>'7月'!U$54</f>
        <v>3.5</v>
      </c>
      <c r="V25" s="70">
        <f>'7月'!V$54</f>
        <v>6.363636363636363</v>
      </c>
      <c r="W25" s="70">
        <f>'7月'!W$28</f>
        <v>0</v>
      </c>
      <c r="X25" s="70">
        <f>'7月'!X$28</f>
        <v>0</v>
      </c>
    </row>
    <row r="26" spans="2:24" ht="15.75" customHeight="1">
      <c r="B26" s="56">
        <v>8</v>
      </c>
      <c r="C26" s="57" t="s">
        <v>84</v>
      </c>
      <c r="D26" s="70">
        <f>'8月'!D$21</f>
        <v>28.660000000000004</v>
      </c>
      <c r="E26" s="70">
        <f>'8月'!E$21</f>
        <v>34.33</v>
      </c>
      <c r="F26" s="70">
        <f>'8月'!F$21</f>
        <v>0</v>
      </c>
      <c r="G26" s="70">
        <f>'8月'!G$21</f>
        <v>24.46</v>
      </c>
      <c r="H26" s="70">
        <f>'8月'!H$21</f>
        <v>0</v>
      </c>
      <c r="I26" s="70">
        <f>'8月'!I$21</f>
        <v>68.03999999999999</v>
      </c>
      <c r="J26" s="70">
        <f>'8月'!J$21</f>
        <v>69.06000000000002</v>
      </c>
      <c r="K26" s="70">
        <f>'8月'!K$21</f>
        <v>66.66999999999999</v>
      </c>
      <c r="L26" s="70">
        <f>'8月'!L$21</f>
        <v>30.360000000000003</v>
      </c>
      <c r="M26" s="70">
        <f>'8月'!M$21</f>
        <v>32.76</v>
      </c>
      <c r="N26" s="70">
        <f>'8月'!N$21</f>
        <v>28.419999999999998</v>
      </c>
      <c r="O26" s="67">
        <f>'8月'!O$20</f>
        <v>252</v>
      </c>
      <c r="P26" s="67">
        <f>'8月'!P$20</f>
        <v>65</v>
      </c>
      <c r="Q26" s="67">
        <f>'8月'!Q$20</f>
        <v>0</v>
      </c>
      <c r="R26" s="67">
        <f>'8月'!R$20</f>
        <v>65.3</v>
      </c>
      <c r="S26" s="67">
        <f>'8月'!S$20</f>
        <v>187.62</v>
      </c>
      <c r="T26" s="70">
        <f>'8月'!T$21</f>
        <v>1.4300000000000002</v>
      </c>
      <c r="U26" s="70">
        <f>'8月'!U$21</f>
        <v>3.8600000000000003</v>
      </c>
      <c r="V26" s="70">
        <f>'8月'!V$21</f>
        <v>8.440000000000001</v>
      </c>
      <c r="W26" s="70">
        <f>'8月'!W$12</f>
        <v>0</v>
      </c>
      <c r="X26" s="70">
        <f>'8月'!X$12</f>
        <v>0</v>
      </c>
    </row>
    <row r="27" spans="2:24" ht="15.75" customHeight="1">
      <c r="B27" s="58"/>
      <c r="C27" s="59" t="s">
        <v>66</v>
      </c>
      <c r="D27" s="70">
        <f>'8月'!D$37</f>
        <v>27.6</v>
      </c>
      <c r="E27" s="70">
        <f>'8月'!E$37</f>
        <v>32.89</v>
      </c>
      <c r="F27" s="70">
        <f>'8月'!F$37</f>
        <v>0</v>
      </c>
      <c r="G27" s="70">
        <f>'8月'!G$37</f>
        <v>23.740000000000002</v>
      </c>
      <c r="H27" s="70">
        <f>'8月'!H$37</f>
        <v>0</v>
      </c>
      <c r="I27" s="70">
        <f>'8月'!I$37</f>
        <v>68.17999999999999</v>
      </c>
      <c r="J27" s="70">
        <f>'8月'!J$37</f>
        <v>69.20000000000002</v>
      </c>
      <c r="K27" s="70">
        <f>'8月'!K$37</f>
        <v>66.85</v>
      </c>
      <c r="L27" s="70">
        <f>'8月'!L$37</f>
        <v>30</v>
      </c>
      <c r="M27" s="70">
        <f>'8月'!M$37</f>
        <v>32.1</v>
      </c>
      <c r="N27" s="70">
        <f>'8月'!N$37</f>
        <v>28.28</v>
      </c>
      <c r="O27" s="67">
        <f>'8月'!O$36</f>
        <v>28</v>
      </c>
      <c r="P27" s="67">
        <f>'8月'!P$36</f>
        <v>20</v>
      </c>
      <c r="Q27" s="67">
        <f>'8月'!Q$36</f>
        <v>0</v>
      </c>
      <c r="R27" s="67">
        <f>'8月'!R$36</f>
        <v>70.8</v>
      </c>
      <c r="S27" s="67">
        <f>'8月'!S$36</f>
        <v>195.48999999999998</v>
      </c>
      <c r="T27" s="70">
        <f>'8月'!T$37</f>
        <v>1.1199999999999999</v>
      </c>
      <c r="U27" s="70">
        <f>'8月'!U$37</f>
        <v>3.13</v>
      </c>
      <c r="V27" s="70">
        <f>'8月'!V$37</f>
        <v>6.469999999999999</v>
      </c>
      <c r="W27" s="70">
        <f>'8月'!W$19</f>
        <v>0</v>
      </c>
      <c r="X27" s="70">
        <f>'8月'!X$19</f>
        <v>0</v>
      </c>
    </row>
    <row r="28" spans="2:24" ht="15.75" customHeight="1">
      <c r="B28" s="58"/>
      <c r="C28" s="59" t="s">
        <v>67</v>
      </c>
      <c r="D28" s="70">
        <f>'8月'!D$54</f>
        <v>28.05454545454545</v>
      </c>
      <c r="E28" s="70">
        <f>'8月'!E$54</f>
        <v>33.53636363636364</v>
      </c>
      <c r="F28" s="70">
        <f>'8月'!F$54</f>
        <v>0</v>
      </c>
      <c r="G28" s="70">
        <f>'8月'!G$54</f>
        <v>23.64545454545454</v>
      </c>
      <c r="H28" s="70">
        <f>'8月'!H$54</f>
        <v>0</v>
      </c>
      <c r="I28" s="70">
        <f>'8月'!I$54</f>
        <v>68.10000000000001</v>
      </c>
      <c r="J28" s="70">
        <f>'8月'!J$54</f>
        <v>69.25454545454545</v>
      </c>
      <c r="K28" s="70">
        <f>'8月'!K$54</f>
        <v>66.69090909090909</v>
      </c>
      <c r="L28" s="70">
        <f>'8月'!L$54</f>
        <v>30.145454545454548</v>
      </c>
      <c r="M28" s="70">
        <f>'8月'!M$54</f>
        <v>32.35454545454546</v>
      </c>
      <c r="N28" s="70">
        <f>'8月'!N$54</f>
        <v>28.327272727272724</v>
      </c>
      <c r="O28" s="67">
        <f>'8月'!O$53</f>
        <v>2</v>
      </c>
      <c r="P28" s="67">
        <f>'8月'!P$53</f>
        <v>2</v>
      </c>
      <c r="Q28" s="67">
        <f>'8月'!Q$53</f>
        <v>0</v>
      </c>
      <c r="R28" s="67">
        <f>'8月'!R$53</f>
        <v>89.2</v>
      </c>
      <c r="S28" s="67">
        <f>'8月'!S$53</f>
        <v>223.37</v>
      </c>
      <c r="T28" s="70">
        <f>'8月'!T$54</f>
        <v>1.2272727272727273</v>
      </c>
      <c r="U28" s="70">
        <f>'8月'!U$54</f>
        <v>3</v>
      </c>
      <c r="V28" s="70">
        <f>'8月'!V$54</f>
        <v>6.6</v>
      </c>
      <c r="W28" s="70">
        <f>'8月'!W$28</f>
        <v>0</v>
      </c>
      <c r="X28" s="70">
        <f>'8月'!X$28</f>
        <v>0</v>
      </c>
    </row>
    <row r="29" spans="2:24" ht="15.75" customHeight="1">
      <c r="B29" s="56">
        <v>9</v>
      </c>
      <c r="C29" s="57" t="s">
        <v>84</v>
      </c>
      <c r="D29" s="70">
        <f>'9月'!D$21</f>
        <v>24.409999999999997</v>
      </c>
      <c r="E29" s="70">
        <f>'9月'!E$21</f>
        <v>29.580000000000002</v>
      </c>
      <c r="F29" s="70">
        <f>'9月'!F$21</f>
        <v>0</v>
      </c>
      <c r="G29" s="70">
        <f>'9月'!G$21</f>
        <v>19.91</v>
      </c>
      <c r="H29" s="70">
        <f>'9月'!H$21</f>
        <v>0</v>
      </c>
      <c r="I29" s="70">
        <f>'9月'!I$21</f>
        <v>68.97</v>
      </c>
      <c r="J29" s="70">
        <f>'9月'!J$21</f>
        <v>70.19</v>
      </c>
      <c r="K29" s="70">
        <f>'9月'!K$21</f>
        <v>67.47</v>
      </c>
      <c r="L29" s="70">
        <f>'9月'!L$21</f>
        <v>27.49</v>
      </c>
      <c r="M29" s="70">
        <f>'9月'!M$21</f>
        <v>29.339999999999996</v>
      </c>
      <c r="N29" s="70">
        <f>'9月'!N$21</f>
        <v>25.93</v>
      </c>
      <c r="O29" s="67">
        <f>'9月'!O$20</f>
        <v>16</v>
      </c>
      <c r="P29" s="67">
        <f>'9月'!P$20</f>
        <v>7</v>
      </c>
      <c r="Q29" s="67">
        <f>'9月'!Q$20</f>
        <v>0</v>
      </c>
      <c r="R29" s="67">
        <f>'9月'!R$20</f>
        <v>52.9</v>
      </c>
      <c r="S29" s="67">
        <f>'9月'!S$20</f>
        <v>160.22000000000003</v>
      </c>
      <c r="T29" s="70">
        <f>'9月'!T$21</f>
        <v>1.13</v>
      </c>
      <c r="U29" s="70">
        <f>'9月'!U$21</f>
        <v>2.9999999999999996</v>
      </c>
      <c r="V29" s="70">
        <f>'9月'!V$21</f>
        <v>7.0200000000000005</v>
      </c>
      <c r="W29" s="70">
        <f>'9月'!W$12</f>
        <v>0</v>
      </c>
      <c r="X29" s="70">
        <f>'9月'!X$12</f>
        <v>0</v>
      </c>
    </row>
    <row r="30" spans="2:24" ht="15.75" customHeight="1">
      <c r="B30" s="58"/>
      <c r="C30" s="59" t="s">
        <v>66</v>
      </c>
      <c r="D30" s="70">
        <f>'9月'!D$37</f>
        <v>23.06</v>
      </c>
      <c r="E30" s="70">
        <f>'9月'!E$37</f>
        <v>27.459999999999997</v>
      </c>
      <c r="F30" s="70">
        <f>'9月'!F$37</f>
        <v>0</v>
      </c>
      <c r="G30" s="70">
        <f>'9月'!G$37</f>
        <v>19.590000000000003</v>
      </c>
      <c r="H30" s="70">
        <f>'9月'!H$37</f>
        <v>0</v>
      </c>
      <c r="I30" s="70">
        <f>'9月'!I$37</f>
        <v>69.33000000000001</v>
      </c>
      <c r="J30" s="70">
        <f>'9月'!J$37</f>
        <v>70.28999999999999</v>
      </c>
      <c r="K30" s="70">
        <f>'9月'!K$37</f>
        <v>68.08000000000001</v>
      </c>
      <c r="L30" s="70">
        <f>'9月'!L$37</f>
        <v>25.4</v>
      </c>
      <c r="M30" s="70">
        <f>'9月'!M$37</f>
        <v>27.07</v>
      </c>
      <c r="N30" s="70">
        <f>'9月'!N$37</f>
        <v>23.969999999999995</v>
      </c>
      <c r="O30" s="67">
        <f>'9月'!O$36</f>
        <v>165.5</v>
      </c>
      <c r="P30" s="67">
        <f>'9月'!P$36</f>
        <v>50.041666666666664</v>
      </c>
      <c r="Q30" s="67">
        <f>'9月'!Q$36</f>
        <v>0</v>
      </c>
      <c r="R30" s="67">
        <f>'9月'!R$36</f>
        <v>44.400000000000006</v>
      </c>
      <c r="S30" s="67">
        <f>'9月'!S$36</f>
        <v>131.98000000000002</v>
      </c>
      <c r="T30" s="70">
        <f>'9月'!T$37</f>
        <v>1.27</v>
      </c>
      <c r="U30" s="70">
        <f>'9月'!U$37</f>
        <v>3.3299999999999996</v>
      </c>
      <c r="V30" s="70">
        <f>'9月'!V$37</f>
        <v>8.56</v>
      </c>
      <c r="W30" s="70">
        <f>'9月'!W$19</f>
        <v>0</v>
      </c>
      <c r="X30" s="70">
        <f>'9月'!X$19</f>
        <v>0</v>
      </c>
    </row>
    <row r="31" spans="2:24" ht="15.75" customHeight="1">
      <c r="B31" s="58"/>
      <c r="C31" s="59" t="s">
        <v>67</v>
      </c>
      <c r="D31" s="70">
        <f>'9月'!D$54</f>
        <v>21.03</v>
      </c>
      <c r="E31" s="70">
        <f>'9月'!E$54</f>
        <v>26.15</v>
      </c>
      <c r="F31" s="70">
        <f>'9月'!F$54</f>
        <v>0</v>
      </c>
      <c r="G31" s="70">
        <f>'9月'!G$54</f>
        <v>16.499999999999996</v>
      </c>
      <c r="H31" s="70">
        <f>'9月'!H$54</f>
        <v>0</v>
      </c>
      <c r="I31" s="70">
        <f>'9月'!I$54</f>
        <v>69.82</v>
      </c>
      <c r="J31" s="70">
        <f>'9月'!J$54</f>
        <v>71.22999999999999</v>
      </c>
      <c r="K31" s="70">
        <f>'9月'!K$54</f>
        <v>68.23</v>
      </c>
      <c r="L31" s="70">
        <f>'9月'!L$54</f>
        <v>23.509999999999998</v>
      </c>
      <c r="M31" s="70">
        <f>'9月'!M$54</f>
        <v>25.169999999999995</v>
      </c>
      <c r="N31" s="70">
        <f>'9月'!N$54</f>
        <v>21.96</v>
      </c>
      <c r="O31" s="67">
        <f>'9月'!O$53</f>
        <v>8</v>
      </c>
      <c r="P31" s="67">
        <f>'9月'!P$53</f>
        <v>5</v>
      </c>
      <c r="Q31" s="67">
        <f>'9月'!Q$53</f>
        <v>0</v>
      </c>
      <c r="R31" s="67">
        <f>'9月'!R$53</f>
        <v>51.599999999999994</v>
      </c>
      <c r="S31" s="67">
        <f>'9月'!S$53</f>
        <v>130.04</v>
      </c>
      <c r="T31" s="70">
        <f>'9月'!T$54</f>
        <v>1.08</v>
      </c>
      <c r="U31" s="70">
        <f>'9月'!U$54</f>
        <v>2.76</v>
      </c>
      <c r="V31" s="70">
        <f>'9月'!V$54</f>
        <v>5.78</v>
      </c>
      <c r="W31" s="70">
        <f>'9月'!W$28</f>
        <v>0</v>
      </c>
      <c r="X31" s="70">
        <f>'9月'!X$28</f>
        <v>0</v>
      </c>
    </row>
    <row r="32" spans="2:24" ht="15.75" customHeight="1">
      <c r="B32" s="56">
        <v>10</v>
      </c>
      <c r="C32" s="57" t="s">
        <v>84</v>
      </c>
      <c r="D32" s="70">
        <f>'10月'!D$21</f>
        <v>20.470000000000002</v>
      </c>
      <c r="E32" s="70">
        <f>'10月'!E$21</f>
        <v>25</v>
      </c>
      <c r="F32" s="70">
        <f>'10月'!F$21</f>
        <v>0</v>
      </c>
      <c r="G32" s="70">
        <f>'10月'!G$21</f>
        <v>16.54</v>
      </c>
      <c r="H32" s="70">
        <f>'10月'!H$21</f>
        <v>0</v>
      </c>
      <c r="I32" s="70">
        <f>'10月'!I$21</f>
        <v>69.99</v>
      </c>
      <c r="J32" s="70">
        <f>'10月'!J$21</f>
        <v>71.25</v>
      </c>
      <c r="K32" s="70">
        <f>'10月'!K$21</f>
        <v>68.49</v>
      </c>
      <c r="L32" s="70">
        <f>'10月'!L$21</f>
        <v>22.13</v>
      </c>
      <c r="M32" s="70">
        <f>'10月'!M$21</f>
        <v>23.729999999999997</v>
      </c>
      <c r="N32" s="70">
        <f>'10月'!N$21</f>
        <v>20.720000000000002</v>
      </c>
      <c r="O32" s="67">
        <f>'10月'!O$20</f>
        <v>39</v>
      </c>
      <c r="P32" s="67">
        <f>'10月'!P$20</f>
        <v>8</v>
      </c>
      <c r="Q32" s="67">
        <f>'10月'!Q$20</f>
        <v>0</v>
      </c>
      <c r="R32" s="67">
        <f>'10月'!R$20</f>
        <v>46.7</v>
      </c>
      <c r="S32" s="67">
        <f>'10月'!S$20</f>
        <v>118.59</v>
      </c>
      <c r="T32" s="70">
        <f>'10月'!T$21</f>
        <v>1.07</v>
      </c>
      <c r="U32" s="70">
        <f>'10月'!U$21</f>
        <v>2.58</v>
      </c>
      <c r="V32" s="70">
        <f>'10月'!V$21</f>
        <v>5.7700000000000005</v>
      </c>
      <c r="W32" s="70">
        <f>'10月'!W$12</f>
        <v>0</v>
      </c>
      <c r="X32" s="70">
        <f>'10月'!X$12</f>
        <v>0</v>
      </c>
    </row>
    <row r="33" spans="2:24" ht="15.75" customHeight="1">
      <c r="B33" s="58"/>
      <c r="C33" s="59" t="s">
        <v>66</v>
      </c>
      <c r="D33" s="70">
        <f>'10月'!D$37</f>
        <v>17.699999999999996</v>
      </c>
      <c r="E33" s="70">
        <f>'10月'!E$37</f>
        <v>20.62</v>
      </c>
      <c r="F33" s="70">
        <f>'10月'!F$37</f>
        <v>0</v>
      </c>
      <c r="G33" s="70">
        <f>'10月'!G$37</f>
        <v>15.430000000000001</v>
      </c>
      <c r="H33" s="70">
        <f>'10月'!H$37</f>
        <v>0</v>
      </c>
      <c r="I33" s="70">
        <f>'10月'!I$37</f>
        <v>70.73</v>
      </c>
      <c r="J33" s="70">
        <f>'10月'!J$37</f>
        <v>71.59</v>
      </c>
      <c r="K33" s="70">
        <f>'10月'!K$37</f>
        <v>69.74000000000001</v>
      </c>
      <c r="L33" s="70">
        <f>'10月'!L$37</f>
        <v>20.65</v>
      </c>
      <c r="M33" s="70">
        <f>'10月'!M$37</f>
        <v>21.7</v>
      </c>
      <c r="N33" s="70">
        <f>'10月'!N$37</f>
        <v>19.589999999999996</v>
      </c>
      <c r="O33" s="67">
        <f>'10月'!O$36</f>
        <v>119.5</v>
      </c>
      <c r="P33" s="67">
        <f>'10月'!P$36</f>
        <v>22</v>
      </c>
      <c r="Q33" s="67">
        <f>'10月'!Q$36</f>
        <v>0</v>
      </c>
      <c r="R33" s="67">
        <f>'10月'!R$36</f>
        <v>15.7</v>
      </c>
      <c r="S33" s="67">
        <f>'10月'!S$36</f>
        <v>65.32</v>
      </c>
      <c r="T33" s="70">
        <f>'10月'!T$37</f>
        <v>0.7</v>
      </c>
      <c r="U33" s="70">
        <f>'10月'!U$37</f>
        <v>1.9400000000000002</v>
      </c>
      <c r="V33" s="70">
        <f>'10月'!V$37</f>
        <v>4.13</v>
      </c>
      <c r="W33" s="70">
        <f>'10月'!W$19</f>
        <v>0</v>
      </c>
      <c r="X33" s="70">
        <f>'10月'!X$19</f>
        <v>0</v>
      </c>
    </row>
    <row r="34" spans="2:24" ht="15.75" customHeight="1">
      <c r="B34" s="58"/>
      <c r="C34" s="59" t="s">
        <v>67</v>
      </c>
      <c r="D34" s="70">
        <f>'10月'!D$54</f>
        <v>15.22727272727273</v>
      </c>
      <c r="E34" s="70">
        <f>'10月'!E$54</f>
        <v>18.94545454545454</v>
      </c>
      <c r="F34" s="70">
        <f>'10月'!F$54</f>
        <v>0</v>
      </c>
      <c r="G34" s="70">
        <f>'10月'!G$54</f>
        <v>11.763636363636364</v>
      </c>
      <c r="H34" s="70">
        <f>'10月'!H$54</f>
        <v>0</v>
      </c>
      <c r="I34" s="70">
        <f>'10月'!I$54</f>
        <v>71.5909090909091</v>
      </c>
      <c r="J34" s="70">
        <f>'10月'!J$54</f>
        <v>72.87272727272727</v>
      </c>
      <c r="K34" s="70">
        <f>'10月'!K$54</f>
        <v>70.14545454545454</v>
      </c>
      <c r="L34" s="70">
        <f>'10月'!L$54</f>
        <v>17.172727272727276</v>
      </c>
      <c r="M34" s="70">
        <f>'10月'!M$54</f>
        <v>18.418181818181818</v>
      </c>
      <c r="N34" s="70">
        <f>'10月'!N$54</f>
        <v>16.027272727272724</v>
      </c>
      <c r="O34" s="67">
        <f>'10月'!O$53</f>
        <v>540</v>
      </c>
      <c r="P34" s="67">
        <f>'10月'!P$53</f>
        <v>82</v>
      </c>
      <c r="Q34" s="67">
        <f>'10月'!Q$53</f>
        <v>0</v>
      </c>
      <c r="R34" s="67">
        <f>'10月'!R$53</f>
        <v>36.1</v>
      </c>
      <c r="S34" s="67">
        <f>'10月'!S$53</f>
        <v>85.81</v>
      </c>
      <c r="T34" s="70">
        <f>'10月'!T$54</f>
        <v>1.2818181818181817</v>
      </c>
      <c r="U34" s="70">
        <f>'10月'!U$54</f>
        <v>3.181818181818181</v>
      </c>
      <c r="V34" s="70">
        <f>'10月'!V$54</f>
        <v>8.254545454545454</v>
      </c>
      <c r="W34" s="70">
        <f>'10月'!W$28</f>
        <v>0</v>
      </c>
      <c r="X34" s="70">
        <f>'10月'!X$28</f>
        <v>0</v>
      </c>
    </row>
    <row r="35" spans="2:24" ht="15.75" customHeight="1">
      <c r="B35" s="56">
        <v>11</v>
      </c>
      <c r="C35" s="57" t="s">
        <v>84</v>
      </c>
      <c r="D35" s="70">
        <f>'11月'!D$21</f>
        <v>14</v>
      </c>
      <c r="E35" s="70">
        <f>'11月'!E$21</f>
        <v>19.84</v>
      </c>
      <c r="F35" s="70">
        <f>'11月'!F$21</f>
        <v>0</v>
      </c>
      <c r="G35" s="70">
        <f>'11月'!G$21</f>
        <v>8.919999999999998</v>
      </c>
      <c r="H35" s="70">
        <f>'11月'!H$21</f>
        <v>0</v>
      </c>
      <c r="I35" s="70">
        <f>'11月'!I$21</f>
        <v>71.96000000000001</v>
      </c>
      <c r="J35" s="70">
        <f>'11月'!J$21</f>
        <v>73.89</v>
      </c>
      <c r="K35" s="70">
        <f>'11月'!K$21</f>
        <v>69.62</v>
      </c>
      <c r="L35" s="70">
        <f>'11月'!L$21</f>
        <v>15.589999999999998</v>
      </c>
      <c r="M35" s="70">
        <f>'11月'!M$21</f>
        <v>17.28</v>
      </c>
      <c r="N35" s="70">
        <f>'11月'!N$21</f>
        <v>14.069999999999999</v>
      </c>
      <c r="O35" s="67">
        <f>'11月'!O$20</f>
        <v>8.5</v>
      </c>
      <c r="P35" s="67">
        <f>'11月'!P$20</f>
        <v>1.5</v>
      </c>
      <c r="Q35" s="67">
        <f>'11月'!Q$20</f>
        <v>0</v>
      </c>
      <c r="R35" s="67">
        <f>'11月'!R$20</f>
        <v>63.9</v>
      </c>
      <c r="S35" s="67">
        <f>'11月'!S$20</f>
        <v>119.03999999999999</v>
      </c>
      <c r="T35" s="70">
        <f>'11月'!T$21</f>
        <v>1.23</v>
      </c>
      <c r="U35" s="70">
        <f>'11月'!U$21</f>
        <v>3.0600000000000005</v>
      </c>
      <c r="V35" s="70">
        <f>'11月'!V$21</f>
        <v>6.35</v>
      </c>
      <c r="W35" s="70">
        <f>'11月'!W$12</f>
        <v>0</v>
      </c>
      <c r="X35" s="70">
        <f>'11月'!X$12</f>
        <v>0</v>
      </c>
    </row>
    <row r="36" spans="2:24" ht="15.75" customHeight="1">
      <c r="B36" s="58"/>
      <c r="C36" s="59" t="s">
        <v>66</v>
      </c>
      <c r="D36" s="70">
        <f>'11月'!D$37</f>
        <v>10.53</v>
      </c>
      <c r="E36" s="70">
        <f>'11月'!E$37</f>
        <v>14.48</v>
      </c>
      <c r="F36" s="70">
        <f>'11月'!F$37</f>
        <v>0</v>
      </c>
      <c r="G36" s="70">
        <f>'11月'!G$37</f>
        <v>6.7299999999999995</v>
      </c>
      <c r="H36" s="70">
        <f>'11月'!H$37</f>
        <v>0</v>
      </c>
      <c r="I36" s="70">
        <f>'11月'!I$37</f>
        <v>73.2</v>
      </c>
      <c r="J36" s="70">
        <f>'11月'!J$37</f>
        <v>74.60000000000001</v>
      </c>
      <c r="K36" s="70">
        <f>'11月'!K$37</f>
        <v>71.31</v>
      </c>
      <c r="L36" s="70">
        <f>'11月'!L$37</f>
        <v>12.459999999999999</v>
      </c>
      <c r="M36" s="70">
        <f>'11月'!M$37</f>
        <v>13.419999999999998</v>
      </c>
      <c r="N36" s="70">
        <f>'11月'!N$37</f>
        <v>11.459999999999999</v>
      </c>
      <c r="O36" s="67">
        <f>'11月'!O$36</f>
        <v>49.5</v>
      </c>
      <c r="P36" s="67">
        <f>'11月'!P$36</f>
        <v>21.5</v>
      </c>
      <c r="Q36" s="67">
        <f>'11月'!Q$36</f>
        <v>0</v>
      </c>
      <c r="R36" s="67">
        <f>'11月'!R$36</f>
        <v>37.7</v>
      </c>
      <c r="S36" s="67">
        <f>'11月'!S$36</f>
        <v>81.53</v>
      </c>
      <c r="T36" s="70">
        <f>'11月'!T$37</f>
        <v>1.48</v>
      </c>
      <c r="U36" s="70">
        <f>'11月'!U$37</f>
        <v>3.7299999999999995</v>
      </c>
      <c r="V36" s="70">
        <f>'11月'!V$37</f>
        <v>8.29</v>
      </c>
      <c r="W36" s="70">
        <f>'11月'!W$19</f>
        <v>0</v>
      </c>
      <c r="X36" s="70">
        <f>'11月'!X$19</f>
        <v>0</v>
      </c>
    </row>
    <row r="37" spans="2:24" ht="15.75" customHeight="1">
      <c r="B37" s="58"/>
      <c r="C37" s="59" t="s">
        <v>67</v>
      </c>
      <c r="D37" s="70">
        <f>'11月'!D$54</f>
        <v>10.239999999999998</v>
      </c>
      <c r="E37" s="70">
        <f>'11月'!E$54</f>
        <v>15.040000000000001</v>
      </c>
      <c r="F37" s="70">
        <f>'11月'!F$54</f>
        <v>0</v>
      </c>
      <c r="G37" s="70">
        <f>'11月'!G$54</f>
        <v>5.85</v>
      </c>
      <c r="H37" s="70">
        <f>'11月'!H$54</f>
        <v>0</v>
      </c>
      <c r="I37" s="70">
        <f>'11月'!I$54</f>
        <v>73.33</v>
      </c>
      <c r="J37" s="70">
        <f>'11月'!J$54</f>
        <v>74.89000000000001</v>
      </c>
      <c r="K37" s="70">
        <f>'11月'!K$54</f>
        <v>71.17</v>
      </c>
      <c r="L37" s="70">
        <f>'11月'!L$54</f>
        <v>10.360000000000001</v>
      </c>
      <c r="M37" s="70">
        <f>'11月'!M$54</f>
        <v>11.3</v>
      </c>
      <c r="N37" s="70">
        <f>'11月'!N$54</f>
        <v>9.27</v>
      </c>
      <c r="O37" s="67">
        <f>'11月'!O$53</f>
        <v>29</v>
      </c>
      <c r="P37" s="67">
        <f>'11月'!P$53</f>
        <v>10</v>
      </c>
      <c r="Q37" s="67">
        <f>'11月'!Q$53</f>
        <v>0</v>
      </c>
      <c r="R37" s="67">
        <f>'11月'!R$53</f>
        <v>35.800000000000004</v>
      </c>
      <c r="S37" s="67">
        <f>'11月'!S$53</f>
        <v>80.42</v>
      </c>
      <c r="T37" s="70">
        <f>'11月'!T$54</f>
        <v>1.2000000000000002</v>
      </c>
      <c r="U37" s="70">
        <f>'11月'!U$54</f>
        <v>3.11</v>
      </c>
      <c r="V37" s="70">
        <f>'11月'!V$54</f>
        <v>7.029999999999999</v>
      </c>
      <c r="W37" s="70">
        <f>'11月'!W$28</f>
        <v>0</v>
      </c>
      <c r="X37" s="70">
        <f>'11月'!X$28</f>
        <v>0</v>
      </c>
    </row>
    <row r="38" spans="2:24" ht="15.75" customHeight="1">
      <c r="B38" s="56">
        <v>12</v>
      </c>
      <c r="C38" s="57" t="s">
        <v>84</v>
      </c>
      <c r="D38" s="70">
        <f>'12月'!D$21</f>
        <v>6.5</v>
      </c>
      <c r="E38" s="70">
        <f>'12月'!E$21</f>
        <v>11.07</v>
      </c>
      <c r="F38" s="70">
        <f>'12月'!F$21</f>
        <v>0</v>
      </c>
      <c r="G38" s="70">
        <f>'12月'!G$21</f>
        <v>2.79</v>
      </c>
      <c r="H38" s="70">
        <f>'12月'!H$21</f>
        <v>0</v>
      </c>
      <c r="I38" s="70">
        <f>'12月'!I$21</f>
        <v>74.64</v>
      </c>
      <c r="J38" s="70">
        <f>'12月'!J$21</f>
        <v>75.83</v>
      </c>
      <c r="K38" s="70">
        <f>'12月'!K$21</f>
        <v>72.52000000000001</v>
      </c>
      <c r="L38" s="70">
        <f>'12月'!L$21</f>
        <v>7.839999999999999</v>
      </c>
      <c r="M38" s="70">
        <f>'12月'!M$21</f>
        <v>8.669999999999998</v>
      </c>
      <c r="N38" s="70">
        <f>'12月'!N$21</f>
        <v>7.070000000000002</v>
      </c>
      <c r="O38" s="67">
        <f>'12月'!O$20</f>
        <v>12.5</v>
      </c>
      <c r="P38" s="67">
        <f>'12月'!P$20</f>
        <v>4.5</v>
      </c>
      <c r="Q38" s="67">
        <f>'12月'!Q$20</f>
        <v>0</v>
      </c>
      <c r="R38" s="67">
        <f>'12月'!R$20</f>
        <v>33</v>
      </c>
      <c r="S38" s="67">
        <f>'12月'!S$20</f>
        <v>71.69</v>
      </c>
      <c r="T38" s="70">
        <f>'12月'!T$21</f>
        <v>1.3699999999999999</v>
      </c>
      <c r="U38" s="70">
        <f>'12月'!U$21</f>
        <v>3.3099999999999996</v>
      </c>
      <c r="V38" s="70">
        <f>'12月'!V$21</f>
        <v>7.600000000000001</v>
      </c>
      <c r="W38" s="70">
        <f>'12月'!W$12</f>
        <v>0</v>
      </c>
      <c r="X38" s="70">
        <f>'12月'!X$12</f>
        <v>0</v>
      </c>
    </row>
    <row r="39" spans="2:24" ht="15.75" customHeight="1">
      <c r="B39" s="58"/>
      <c r="C39" s="59" t="s">
        <v>66</v>
      </c>
      <c r="D39" s="70">
        <f>'12月'!D$37</f>
        <v>4.76</v>
      </c>
      <c r="E39" s="70">
        <f>'12月'!E$37</f>
        <v>8.41</v>
      </c>
      <c r="F39" s="70">
        <f>'12月'!F$37</f>
        <v>0</v>
      </c>
      <c r="G39" s="70">
        <f>'12月'!G$37</f>
        <v>1.5400000000000003</v>
      </c>
      <c r="H39" s="70">
        <f>'12月'!H$37</f>
        <v>0</v>
      </c>
      <c r="I39" s="70">
        <f>'12月'!I$37</f>
        <v>75.26000000000002</v>
      </c>
      <c r="J39" s="70">
        <f>'12月'!J$37</f>
        <v>76.25</v>
      </c>
      <c r="K39" s="70">
        <f>'12月'!K$37</f>
        <v>73.71000000000001</v>
      </c>
      <c r="L39" s="70">
        <f>'12月'!L$37</f>
        <v>5.930000000000001</v>
      </c>
      <c r="M39" s="70">
        <f>'12月'!M$37</f>
        <v>6.57</v>
      </c>
      <c r="N39" s="70">
        <f>'12月'!N$37</f>
        <v>5.33</v>
      </c>
      <c r="O39" s="67">
        <f>'12月'!O$36</f>
        <v>0.5</v>
      </c>
      <c r="P39" s="67">
        <f>'12月'!P$36</f>
        <v>0.4583333333333333</v>
      </c>
      <c r="Q39" s="67">
        <f>'12月'!Q$36</f>
        <v>0</v>
      </c>
      <c r="R39" s="67">
        <f>'12月'!R$36</f>
        <v>29.299999999999997</v>
      </c>
      <c r="S39" s="67">
        <f>'12月'!S$36</f>
        <v>67.17</v>
      </c>
      <c r="T39" s="70">
        <f>'12月'!T$37</f>
        <v>1.92</v>
      </c>
      <c r="U39" s="70">
        <f>'12月'!U$37</f>
        <v>4.680000000000001</v>
      </c>
      <c r="V39" s="70">
        <f>'12月'!V$37</f>
        <v>9.719999999999999</v>
      </c>
      <c r="W39" s="70">
        <f>'12月'!W$19</f>
        <v>0</v>
      </c>
      <c r="X39" s="70">
        <f>'12月'!X$19</f>
        <v>0</v>
      </c>
    </row>
    <row r="40" spans="2:24" ht="15.75" customHeight="1">
      <c r="B40" s="60"/>
      <c r="C40" s="61" t="s">
        <v>67</v>
      </c>
      <c r="D40" s="72">
        <f>'12月'!D$54</f>
        <v>6.1</v>
      </c>
      <c r="E40" s="72">
        <f>'12月'!E$54</f>
        <v>10.563636363636364</v>
      </c>
      <c r="F40" s="72">
        <f>'12月'!F$54</f>
        <v>0</v>
      </c>
      <c r="G40" s="72">
        <f>'12月'!G$54</f>
        <v>1.8909090909090909</v>
      </c>
      <c r="H40" s="72">
        <f>'12月'!H$54</f>
        <v>0</v>
      </c>
      <c r="I40" s="72">
        <f>'12月'!I$54</f>
        <v>74.88181818181819</v>
      </c>
      <c r="J40" s="72">
        <f>'12月'!J$54</f>
        <v>76.16363636363637</v>
      </c>
      <c r="K40" s="72">
        <f>'12月'!K$54</f>
        <v>73.03636363636362</v>
      </c>
      <c r="L40" s="72">
        <f>'12月'!L$54</f>
        <v>5.4</v>
      </c>
      <c r="M40" s="72">
        <f>'12月'!M$54</f>
        <v>6.472727272727273</v>
      </c>
      <c r="N40" s="72">
        <f>'12月'!N$54</f>
        <v>4.5</v>
      </c>
      <c r="O40" s="100">
        <f>'12月'!O$53</f>
        <v>64.5</v>
      </c>
      <c r="P40" s="100">
        <f>'12月'!P$53</f>
        <v>34</v>
      </c>
      <c r="Q40" s="100">
        <f>'12月'!Q$53</f>
        <v>0</v>
      </c>
      <c r="R40" s="100">
        <f>'12月'!R$53</f>
        <v>33.4</v>
      </c>
      <c r="S40" s="100">
        <f>'12月'!S$53</f>
        <v>77.85</v>
      </c>
      <c r="T40" s="72">
        <f>'12月'!T$54</f>
        <v>1.9363636363636365</v>
      </c>
      <c r="U40" s="72">
        <f>'12月'!U$54</f>
        <v>4.136363636363637</v>
      </c>
      <c r="V40" s="72">
        <f>'12月'!V$54</f>
        <v>9.1</v>
      </c>
      <c r="W40" s="70">
        <f>'12月'!W$28</f>
        <v>0</v>
      </c>
      <c r="X40" s="70">
        <f>'12月'!X$28</f>
        <v>0</v>
      </c>
    </row>
    <row r="41" spans="15:19" ht="13.5">
      <c r="O41" s="9">
        <f>SUM(O5:O40)</f>
        <v>2011</v>
      </c>
      <c r="P41" s="9">
        <f>SUM(P5:P40)</f>
        <v>562.5000000000001</v>
      </c>
      <c r="Q41" s="9">
        <f>SUM(Q5:Q40)</f>
        <v>0</v>
      </c>
      <c r="R41" s="9">
        <f>SUM(R5:R40)</f>
        <v>1899.8</v>
      </c>
      <c r="S41" s="9">
        <f>SUM(S5:S40)</f>
        <v>5143.55</v>
      </c>
    </row>
  </sheetData>
  <sheetProtection/>
  <mergeCells count="6">
    <mergeCell ref="E3:F3"/>
    <mergeCell ref="G3:H3"/>
    <mergeCell ref="I3:K3"/>
    <mergeCell ref="L3:N3"/>
    <mergeCell ref="O3:Q3"/>
    <mergeCell ref="T3:V3"/>
  </mergeCells>
  <dataValidations count="1">
    <dataValidation allowBlank="1" showInputMessage="1" showErrorMessage="1" imeMode="fullAlpha" sqref="X5:X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&amp;C和歌山県果樹試験場半旬別気象表</oddHeader>
  </headerFooter>
  <rowBreaks count="1" manualBreakCount="1">
    <brk id="2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78"/>
  <sheetViews>
    <sheetView zoomScalePageLayoutView="0" workbookViewId="0" topLeftCell="B1">
      <pane xSplit="3" ySplit="5" topLeftCell="E51" activePane="bottomRight" state="frozen"/>
      <selection pane="topLeft" activeCell="B1" sqref="B1"/>
      <selection pane="topRight" activeCell="E1" sqref="E1"/>
      <selection pane="bottomLeft" activeCell="B6" sqref="B6"/>
      <selection pane="bottomRight" activeCell="Q12" sqref="Q12"/>
    </sheetView>
  </sheetViews>
  <sheetFormatPr defaultColWidth="9.00390625" defaultRowHeight="13.5"/>
  <cols>
    <col min="3" max="4" width="6.625" style="0" customWidth="1"/>
    <col min="5" max="5" width="8.875" style="0" customWidth="1"/>
    <col min="6" max="6" width="6.625" style="0" customWidth="1"/>
    <col min="7" max="7" width="9.00390625" style="0" bestFit="1" customWidth="1"/>
    <col min="8" max="8" width="6.625" style="0" customWidth="1"/>
    <col min="9" max="9" width="7.75390625" style="0" bestFit="1" customWidth="1"/>
    <col min="10" max="10" width="6.625" style="0" customWidth="1"/>
    <col min="11" max="11" width="8.125" style="0" bestFit="1" customWidth="1"/>
    <col min="12" max="14" width="6.625" style="0" customWidth="1"/>
  </cols>
  <sheetData>
    <row r="3" spans="3:14" ht="15.75">
      <c r="C3" s="56"/>
      <c r="D3" s="57"/>
      <c r="E3" s="167" t="s">
        <v>3</v>
      </c>
      <c r="F3" s="167"/>
      <c r="G3" s="167" t="s">
        <v>0</v>
      </c>
      <c r="H3" s="167"/>
      <c r="I3" s="167" t="s">
        <v>1</v>
      </c>
      <c r="J3" s="167"/>
      <c r="K3" s="167" t="s">
        <v>2</v>
      </c>
      <c r="L3" s="167"/>
      <c r="M3" s="167" t="s">
        <v>24</v>
      </c>
      <c r="N3" s="167"/>
    </row>
    <row r="4" spans="3:14" ht="13.5">
      <c r="C4" s="58"/>
      <c r="D4" s="59"/>
      <c r="E4" s="1"/>
      <c r="F4" s="1"/>
      <c r="G4" s="1"/>
      <c r="H4" s="1"/>
      <c r="I4" s="1"/>
      <c r="J4" s="1"/>
      <c r="K4" s="1"/>
      <c r="L4" s="1"/>
      <c r="M4" s="3"/>
      <c r="N4" s="3"/>
    </row>
    <row r="5" spans="3:14" ht="30" customHeight="1">
      <c r="C5" s="60"/>
      <c r="D5" s="61"/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25</v>
      </c>
      <c r="N5" s="13" t="s">
        <v>26</v>
      </c>
    </row>
    <row r="6" spans="3:14" ht="13.5">
      <c r="C6" s="2" t="s">
        <v>12</v>
      </c>
      <c r="D6" s="3">
        <v>1</v>
      </c>
      <c r="E6" s="70">
        <f>IF(ISERROR('半旬集計'!O5),NA(),'半旬集計'!O5)</f>
        <v>0</v>
      </c>
      <c r="F6" s="8">
        <v>11.746666666666666</v>
      </c>
      <c r="G6" s="70">
        <f>IF(ISERROR('半旬集計'!G5),NA(),'半旬集計'!G5)</f>
        <v>2.5799999999999996</v>
      </c>
      <c r="H6" s="8">
        <v>1.7473333333333334</v>
      </c>
      <c r="I6" s="70">
        <f>IF(ISERROR('半旬集計'!E5),NA(),'半旬集計'!E5)</f>
        <v>12.24</v>
      </c>
      <c r="J6" s="8">
        <v>10.612000000000002</v>
      </c>
      <c r="K6" s="11">
        <f>IF(ISERROR('半旬集計'!D5),NA(),'半旬集計'!D5)</f>
        <v>6.82</v>
      </c>
      <c r="L6" s="8">
        <v>5.885333333333333</v>
      </c>
      <c r="M6" s="70">
        <f>IF('半旬集計'!R5=0,NA(),'半旬集計'!R5)</f>
        <v>22.2</v>
      </c>
      <c r="N6" s="8">
        <v>17.231034482758623</v>
      </c>
    </row>
    <row r="7" spans="3:14" ht="13.5">
      <c r="C7" s="5"/>
      <c r="D7" s="3">
        <v>2</v>
      </c>
      <c r="E7" s="70">
        <f>IF(ISERROR('半旬集計'!O6),NA(),'半旬集計'!O6)</f>
        <v>40</v>
      </c>
      <c r="F7" s="8">
        <v>8.313333333333334</v>
      </c>
      <c r="G7" s="70">
        <f>IF(ISERROR('半旬集計'!G6),NA(),'半旬集計'!G6)</f>
        <v>2.7600000000000002</v>
      </c>
      <c r="H7" s="8">
        <v>1.7719999999999996</v>
      </c>
      <c r="I7" s="70">
        <f>IF(ISERROR('半旬集計'!E6),NA(),'半旬集計'!E6)</f>
        <v>10.72</v>
      </c>
      <c r="J7" s="8">
        <v>10.607333333333331</v>
      </c>
      <c r="K7" s="11">
        <f>IF(ISERROR('半旬集計'!D6),NA(),'半旬集計'!D6)</f>
        <v>6.82</v>
      </c>
      <c r="L7" s="8">
        <v>5.91</v>
      </c>
      <c r="M7" s="70">
        <f>IF('半旬集計'!R6=0,NA(),'半旬集計'!R6)</f>
        <v>17.8</v>
      </c>
      <c r="N7" s="8">
        <v>15.537931034482757</v>
      </c>
    </row>
    <row r="8" spans="3:14" ht="13.5">
      <c r="C8" s="5"/>
      <c r="D8" s="3">
        <v>3</v>
      </c>
      <c r="E8" s="70">
        <f>IF(ISERROR('半旬集計'!O7),NA(),'半旬集計'!O7)</f>
        <v>0.5</v>
      </c>
      <c r="F8" s="8">
        <v>9.55</v>
      </c>
      <c r="G8" s="70">
        <f>IF(ISERROR('半旬集計'!G7),NA(),'半旬集計'!G7)</f>
        <v>1.54</v>
      </c>
      <c r="H8" s="8">
        <v>1.3273333333333328</v>
      </c>
      <c r="I8" s="70">
        <f>IF(ISERROR('半旬集計'!E7),NA(),'半旬集計'!E7)</f>
        <v>7.420000000000002</v>
      </c>
      <c r="J8" s="8">
        <v>9.834666666666665</v>
      </c>
      <c r="K8" s="11">
        <f>IF(ISERROR('半旬集計'!D7),NA(),'半旬集計'!D7)</f>
        <v>5.0200000000000005</v>
      </c>
      <c r="L8" s="8">
        <v>5.3373333333333335</v>
      </c>
      <c r="M8" s="70">
        <f>IF('半旬集計'!R7=0,NA(),'半旬集計'!R7)</f>
        <v>10.299999999999999</v>
      </c>
      <c r="N8" s="8">
        <v>16.717241379310344</v>
      </c>
    </row>
    <row r="9" spans="3:14" ht="13.5">
      <c r="C9" s="5"/>
      <c r="D9" s="3">
        <v>4</v>
      </c>
      <c r="E9" s="70">
        <f>IF(ISERROR('半旬集計'!O8),NA(),'半旬集計'!O8)</f>
        <v>7</v>
      </c>
      <c r="F9" s="8">
        <v>11.213333333333333</v>
      </c>
      <c r="G9" s="70">
        <f>IF(ISERROR('半旬集計'!G8),NA(),'半旬集計'!G8)</f>
        <v>0.5800000000000001</v>
      </c>
      <c r="H9" s="8">
        <v>1.2766666666666668</v>
      </c>
      <c r="I9" s="70">
        <f>IF(ISERROR('半旬集計'!E8),NA(),'半旬集計'!E8)</f>
        <v>9.26</v>
      </c>
      <c r="J9" s="8">
        <v>10.364666666666666</v>
      </c>
      <c r="K9" s="11">
        <f>IF(ISERROR('半旬集計'!D8),NA(),'半旬集計'!D8)</f>
        <v>4.779999999999999</v>
      </c>
      <c r="L9" s="8">
        <v>5.541333333333333</v>
      </c>
      <c r="M9" s="70">
        <f>IF('半旬集計'!R8=0,NA(),'半旬集計'!R8)</f>
        <v>19.7</v>
      </c>
      <c r="N9" s="8">
        <v>18.91724137931034</v>
      </c>
    </row>
    <row r="10" spans="3:14" ht="13.5">
      <c r="C10" s="5"/>
      <c r="D10" s="3">
        <v>5</v>
      </c>
      <c r="E10" s="70">
        <f>IF(ISERROR('半旬集計'!O9),NA(),'半旬集計'!O9)</f>
        <v>14</v>
      </c>
      <c r="F10" s="8">
        <v>14.156666666666666</v>
      </c>
      <c r="G10" s="70">
        <f>IF(ISERROR('半旬集計'!G9),NA(),'半旬集計'!G9)</f>
        <v>-0.62</v>
      </c>
      <c r="H10" s="8">
        <v>0.7326666666666667</v>
      </c>
      <c r="I10" s="70">
        <f>IF(ISERROR('半旬集計'!E9),NA(),'半旬集計'!E9)</f>
        <v>6.3199999999999985</v>
      </c>
      <c r="J10" s="8">
        <v>9.171999999999999</v>
      </c>
      <c r="K10" s="11">
        <f>IF(ISERROR('半旬集計'!D9),NA(),'半旬集計'!D9)</f>
        <v>2.5200000000000005</v>
      </c>
      <c r="L10" s="8">
        <v>4.748666666666667</v>
      </c>
      <c r="M10" s="70">
        <f>IF('半旬集計'!R9=0,NA(),'半旬集計'!R9)</f>
        <v>13.1</v>
      </c>
      <c r="N10" s="8">
        <v>15.479310344827587</v>
      </c>
    </row>
    <row r="11" spans="3:14" ht="13.5">
      <c r="C11" s="6"/>
      <c r="D11" s="3">
        <v>6</v>
      </c>
      <c r="E11" s="70">
        <f>IF(ISERROR('半旬集計'!O10),NA(),'半旬集計'!O10)</f>
        <v>5.5</v>
      </c>
      <c r="F11" s="8">
        <v>12.906666666666666</v>
      </c>
      <c r="G11" s="70">
        <f>IF(ISERROR('半旬集計'!G10),NA(),'半旬集計'!G10)</f>
        <v>1.1166666666666665</v>
      </c>
      <c r="H11" s="8">
        <v>0.3822222222222223</v>
      </c>
      <c r="I11" s="70">
        <f>IF(ISERROR('半旬集計'!E10),NA(),'半旬集計'!E10)</f>
        <v>12.633333333333333</v>
      </c>
      <c r="J11" s="8">
        <v>9.77</v>
      </c>
      <c r="K11" s="11">
        <f>IF(ISERROR('半旬集計'!D10),NA(),'半旬集計'!D10)</f>
        <v>6.533333333333334</v>
      </c>
      <c r="L11" s="8">
        <v>4.741111111111111</v>
      </c>
      <c r="M11" s="70">
        <f>IF('半旬集計'!R10=0,NA(),'半旬集計'!R10)</f>
        <v>28.9</v>
      </c>
      <c r="N11" s="8">
        <v>25.237931034482763</v>
      </c>
    </row>
    <row r="12" spans="3:14" ht="13.5">
      <c r="C12" s="2" t="s">
        <v>13</v>
      </c>
      <c r="D12" s="3">
        <v>1</v>
      </c>
      <c r="E12" s="70">
        <f>IF(ISERROR('半旬集計'!O11),NA(),'半旬集計'!O11)</f>
        <v>16</v>
      </c>
      <c r="F12" s="8">
        <v>8.723333333333333</v>
      </c>
      <c r="G12" s="70">
        <f>IF(ISERROR('半旬集計'!G11),NA(),'半旬集計'!G11)</f>
        <v>1.2</v>
      </c>
      <c r="H12" s="8">
        <v>0.39533333333333337</v>
      </c>
      <c r="I12" s="70">
        <f>IF(ISERROR('半旬集計'!E11),NA(),'半旬集計'!E11)</f>
        <v>11.219999999999999</v>
      </c>
      <c r="J12" s="8">
        <v>9.13</v>
      </c>
      <c r="K12" s="11">
        <f>IF(ISERROR('半旬集計'!D11),NA(),'半旬集計'!D11)</f>
        <v>6.26</v>
      </c>
      <c r="L12" s="8">
        <v>4.435333333333334</v>
      </c>
      <c r="M12" s="70">
        <f>IF('半旬集計'!R11=0,NA(),'半旬集計'!R11)</f>
        <v>16.8</v>
      </c>
      <c r="N12" s="8">
        <v>18.896551724137932</v>
      </c>
    </row>
    <row r="13" spans="3:14" ht="13.5">
      <c r="C13" s="5"/>
      <c r="D13" s="3">
        <v>2</v>
      </c>
      <c r="E13" s="70">
        <f>IF(ISERROR('半旬集計'!O12),NA(),'半旬集計'!O12)</f>
        <v>15.5</v>
      </c>
      <c r="F13" s="8">
        <v>9.316666666666666</v>
      </c>
      <c r="G13" s="70">
        <f>IF(ISERROR('半旬集計'!G12),NA(),'半旬集計'!G12)</f>
        <v>1.8399999999999999</v>
      </c>
      <c r="H13" s="8">
        <v>1.1386666666666663</v>
      </c>
      <c r="I13" s="70">
        <f>IF(ISERROR('半旬集計'!E12),NA(),'半旬集計'!E12)</f>
        <v>7.5</v>
      </c>
      <c r="J13" s="8">
        <v>10.81333333333333</v>
      </c>
      <c r="K13" s="11">
        <f>IF(ISERROR('半旬集計'!D12),NA(),'半旬集計'!D12)</f>
        <v>4.4799999999999995</v>
      </c>
      <c r="L13" s="8">
        <v>5.701333333333334</v>
      </c>
      <c r="M13" s="70">
        <f>IF('半旬集計'!R12=0,NA(),'半旬集計'!R12)</f>
        <v>12.3</v>
      </c>
      <c r="N13" s="8">
        <v>22.534482758620694</v>
      </c>
    </row>
    <row r="14" spans="3:14" ht="13.5">
      <c r="C14" s="5"/>
      <c r="D14" s="3">
        <v>3</v>
      </c>
      <c r="E14" s="70">
        <f>IF(ISERROR('半旬集計'!O13),NA(),'半旬集計'!O13)</f>
        <v>0</v>
      </c>
      <c r="F14" s="8">
        <v>10.96</v>
      </c>
      <c r="G14" s="70">
        <f>IF(ISERROR('半旬集計'!G13),NA(),'半旬集計'!G13)</f>
        <v>-0.6199999999999999</v>
      </c>
      <c r="H14" s="8">
        <v>1.498666666666667</v>
      </c>
      <c r="I14" s="70">
        <f>IF(ISERROR('半旬集計'!E13),NA(),'半旬集計'!E13)</f>
        <v>8.239999999999998</v>
      </c>
      <c r="J14" s="8">
        <v>11.502</v>
      </c>
      <c r="K14" s="11">
        <f>IF(ISERROR('半旬集計'!D13),NA(),'半旬集計'!D13)</f>
        <v>3.2400000000000007</v>
      </c>
      <c r="L14" s="8">
        <v>6.217333333333333</v>
      </c>
      <c r="M14" s="70">
        <f>IF('半旬集計'!R13=0,NA(),'半旬集計'!R13)</f>
        <v>20.3</v>
      </c>
      <c r="N14" s="8">
        <v>23.982758620689655</v>
      </c>
    </row>
    <row r="15" spans="3:14" ht="13.5">
      <c r="C15" s="5"/>
      <c r="D15" s="3">
        <v>4</v>
      </c>
      <c r="E15" s="70">
        <f>IF(ISERROR('半旬集計'!O14),NA(),'半旬集計'!O14)</f>
        <v>4</v>
      </c>
      <c r="F15" s="8">
        <v>22.61</v>
      </c>
      <c r="G15" s="70">
        <f>IF(ISERROR('半旬集計'!G14),NA(),'半旬集計'!G14)</f>
        <v>4.1</v>
      </c>
      <c r="H15" s="8">
        <v>1.6393333333333335</v>
      </c>
      <c r="I15" s="70">
        <f>IF(ISERROR('半旬集計'!E14),NA(),'半旬集計'!E14)</f>
        <v>14.719999999999999</v>
      </c>
      <c r="J15" s="8">
        <v>10.941333333333336</v>
      </c>
      <c r="K15" s="11">
        <f>IF(ISERROR('半旬集計'!D14),NA(),'半旬集計'!D14)</f>
        <v>10.02</v>
      </c>
      <c r="L15" s="8">
        <v>6.006000000000001</v>
      </c>
      <c r="M15" s="70">
        <f>IF('半旬集計'!R14=0,NA(),'半旬集計'!R14)</f>
        <v>23.9</v>
      </c>
      <c r="N15" s="8">
        <v>21.675862068965515</v>
      </c>
    </row>
    <row r="16" spans="3:14" ht="13.5">
      <c r="C16" s="5"/>
      <c r="D16" s="3">
        <v>5</v>
      </c>
      <c r="E16" s="70">
        <f>IF(ISERROR('半旬集計'!O15),NA(),'半旬集計'!O15)</f>
        <v>36.5</v>
      </c>
      <c r="F16" s="8">
        <v>17.9</v>
      </c>
      <c r="G16" s="70">
        <f>IF(ISERROR('半旬集計'!G15),NA(),'半旬集計'!G15)</f>
        <v>1.0399999999999998</v>
      </c>
      <c r="H16" s="8">
        <v>2.123333333333333</v>
      </c>
      <c r="I16" s="70">
        <f>IF(ISERROR('半旬集計'!E15),NA(),'半旬集計'!E15)</f>
        <v>11.9</v>
      </c>
      <c r="J16" s="8">
        <v>11.754666666666663</v>
      </c>
      <c r="K16" s="11">
        <f>IF(ISERROR('半旬集計'!D15),NA(),'半旬集計'!D15)</f>
        <v>6.58</v>
      </c>
      <c r="L16" s="8">
        <v>6.642666666666667</v>
      </c>
      <c r="M16" s="70">
        <f>IF('半旬集計'!R15=0,NA(),'半旬集計'!R15)</f>
        <v>26.8</v>
      </c>
      <c r="N16" s="8">
        <v>22.720689655172418</v>
      </c>
    </row>
    <row r="17" spans="3:14" ht="13.5">
      <c r="C17" s="6"/>
      <c r="D17" s="3">
        <v>6</v>
      </c>
      <c r="E17" s="70">
        <f>IF(ISERROR('半旬集計'!O16),NA(),'半旬集計'!O16)</f>
        <v>0</v>
      </c>
      <c r="F17" s="8">
        <v>13.17</v>
      </c>
      <c r="G17" s="70">
        <f>IF(ISERROR('半旬集計'!G16),NA(),'半旬集計'!G16)</f>
        <v>-0.03333333333333329</v>
      </c>
      <c r="H17" s="8">
        <v>2.083333333333334</v>
      </c>
      <c r="I17" s="70">
        <f>IF(ISERROR('半旬集計'!E16),NA(),'半旬集計'!E16)</f>
        <v>11.633333333333333</v>
      </c>
      <c r="J17" s="8">
        <v>11.627777777777775</v>
      </c>
      <c r="K17" s="11">
        <f>IF(ISERROR('半旬集計'!D16),NA(),'半旬集計'!D16)</f>
        <v>5.233333333333333</v>
      </c>
      <c r="L17" s="8">
        <v>6.702222222222222</v>
      </c>
      <c r="M17" s="70">
        <f>IF('半旬集計'!R16=0,NA(),'半旬集計'!R16)</f>
        <v>27</v>
      </c>
      <c r="N17" s="8">
        <v>14.448275862068968</v>
      </c>
    </row>
    <row r="18" spans="3:14" ht="13.5">
      <c r="C18" s="2" t="s">
        <v>14</v>
      </c>
      <c r="D18" s="3">
        <v>1</v>
      </c>
      <c r="E18" s="70">
        <f>IF(ISERROR('半旬集計'!O17),NA(),'半旬集計'!O17)</f>
        <v>4</v>
      </c>
      <c r="F18" s="8">
        <v>19.423333333333336</v>
      </c>
      <c r="G18" s="70">
        <f>IF(ISERROR('半旬集計'!G17),NA(),'半旬集計'!G17)</f>
        <v>3.2</v>
      </c>
      <c r="H18" s="8">
        <v>2.572666666666666</v>
      </c>
      <c r="I18" s="70">
        <f>IF(ISERROR('半旬集計'!E17),NA(),'半旬集計'!E17)</f>
        <v>14.62</v>
      </c>
      <c r="J18" s="8">
        <v>12.522666666666664</v>
      </c>
      <c r="K18" s="11">
        <f>IF(ISERROR('半旬集計'!D17),NA(),'半旬集計'!D17)</f>
        <v>8.24</v>
      </c>
      <c r="L18" s="8">
        <v>7.421999999999999</v>
      </c>
      <c r="M18" s="70">
        <f>IF('半旬集計'!R17=0,NA(),'半旬集計'!R17)</f>
        <v>24.1</v>
      </c>
      <c r="N18" s="8">
        <v>23.662068965517243</v>
      </c>
    </row>
    <row r="19" spans="3:14" ht="13.5">
      <c r="C19" s="5"/>
      <c r="D19" s="3">
        <v>2</v>
      </c>
      <c r="E19" s="70">
        <f>IF(ISERROR('半旬集計'!O18),NA(),'半旬集計'!O18)</f>
        <v>3.5</v>
      </c>
      <c r="F19" s="8">
        <v>15.9</v>
      </c>
      <c r="G19" s="70">
        <f>IF(ISERROR('半旬集計'!G18),NA(),'半旬集計'!G18)</f>
        <v>1.4599999999999997</v>
      </c>
      <c r="H19" s="8">
        <v>2.7246666666666663</v>
      </c>
      <c r="I19" s="70">
        <f>IF(ISERROR('半旬集計'!E18),NA(),'半旬集計'!E18)</f>
        <v>11.22</v>
      </c>
      <c r="J19" s="8">
        <v>13.330666666666666</v>
      </c>
      <c r="K19" s="11">
        <f>IF(ISERROR('半旬集計'!D18),NA(),'半旬集計'!D18)</f>
        <v>6.4399999999999995</v>
      </c>
      <c r="L19" s="8">
        <v>7.791333333333331</v>
      </c>
      <c r="M19" s="70">
        <f>IF('半旬集計'!R18=0,NA(),'半旬集計'!R18)</f>
        <v>25.900000000000002</v>
      </c>
      <c r="N19" s="8">
        <v>26.779310344827582</v>
      </c>
    </row>
    <row r="20" spans="3:14" ht="13.5">
      <c r="C20" s="5"/>
      <c r="D20" s="3">
        <v>3</v>
      </c>
      <c r="E20" s="70">
        <f>IF(ISERROR('半旬集計'!O19),NA(),'半旬集計'!O19)</f>
        <v>6.5</v>
      </c>
      <c r="F20" s="8">
        <v>24.2</v>
      </c>
      <c r="G20" s="70">
        <f>IF(ISERROR('半旬集計'!G19),NA(),'半旬集計'!G19)</f>
        <v>3.08</v>
      </c>
      <c r="H20" s="8">
        <v>4.071999999999999</v>
      </c>
      <c r="I20" s="70">
        <f>IF(ISERROR('半旬集計'!E19),NA(),'半旬集計'!E19)</f>
        <v>12</v>
      </c>
      <c r="J20" s="8">
        <v>14.304666666666666</v>
      </c>
      <c r="K20" s="11">
        <f>IF(ISERROR('半旬集計'!D19),NA(),'半旬集計'!D19)</f>
        <v>7.140000000000001</v>
      </c>
      <c r="L20" s="8">
        <v>9.051333333333334</v>
      </c>
      <c r="M20" s="70">
        <f>IF('半旬集計'!R19=0,NA(),'半旬集計'!R19)</f>
        <v>18.799999999999997</v>
      </c>
      <c r="N20" s="8">
        <v>24.882758620689657</v>
      </c>
    </row>
    <row r="21" spans="3:14" ht="13.5">
      <c r="C21" s="5"/>
      <c r="D21" s="3">
        <v>4</v>
      </c>
      <c r="E21" s="70">
        <f>IF(ISERROR('半旬集計'!O20),NA(),'半旬集計'!O20)</f>
        <v>0</v>
      </c>
      <c r="F21" s="8">
        <v>18.303333333333335</v>
      </c>
      <c r="G21" s="70">
        <f>IF(ISERROR('半旬集計'!G20),NA(),'半旬集計'!G20)</f>
        <v>1.64</v>
      </c>
      <c r="H21" s="8">
        <v>4.354666666666666</v>
      </c>
      <c r="I21" s="70">
        <f>IF(ISERROR('半旬集計'!E20),NA(),'半旬集計'!E20)</f>
        <v>14.819999999999999</v>
      </c>
      <c r="J21" s="8">
        <v>14.670666666666671</v>
      </c>
      <c r="K21" s="11">
        <f>IF(ISERROR('半旬集計'!D20),NA(),'半旬集計'!D20)</f>
        <v>8.24</v>
      </c>
      <c r="L21" s="8">
        <v>9.437999999999999</v>
      </c>
      <c r="M21" s="70">
        <f>IF('半旬集計'!R20=0,NA(),'半旬集計'!R20)</f>
        <v>38</v>
      </c>
      <c r="N21" s="8">
        <v>26.758620689655178</v>
      </c>
    </row>
    <row r="22" spans="3:14" ht="13.5">
      <c r="C22" s="5"/>
      <c r="D22" s="3">
        <v>5</v>
      </c>
      <c r="E22" s="70">
        <f>IF(ISERROR('半旬集計'!O21),NA(),'半旬集計'!O21)</f>
        <v>14.5</v>
      </c>
      <c r="F22" s="8">
        <v>24.133333333333333</v>
      </c>
      <c r="G22" s="70">
        <f>IF(ISERROR('半旬集計'!G21),NA(),'半旬集計'!G21)</f>
        <v>4.6</v>
      </c>
      <c r="H22" s="8">
        <v>5.125333333333332</v>
      </c>
      <c r="I22" s="70">
        <f>IF(ISERROR('半旬集計'!E21),NA(),'半旬集計'!E21)</f>
        <v>12.440000000000001</v>
      </c>
      <c r="J22" s="8">
        <v>15.27133333333333</v>
      </c>
      <c r="K22" s="11">
        <f>IF(ISERROR('半旬集計'!D21),NA(),'半旬集計'!D21)</f>
        <v>8.040000000000001</v>
      </c>
      <c r="L22" s="8">
        <v>10.167333333333335</v>
      </c>
      <c r="M22" s="70">
        <f>IF('半旬集計'!R21=0,NA(),'半旬集計'!R21)</f>
        <v>19</v>
      </c>
      <c r="N22" s="8">
        <v>23.979310344827592</v>
      </c>
    </row>
    <row r="23" spans="3:14" ht="13.5">
      <c r="C23" s="6"/>
      <c r="D23" s="3">
        <v>6</v>
      </c>
      <c r="E23" s="70">
        <f>IF(ISERROR('半旬集計'!O22),NA(),'半旬集計'!O22)</f>
        <v>17</v>
      </c>
      <c r="F23" s="8">
        <v>25.1</v>
      </c>
      <c r="G23" s="70">
        <f>IF(ISERROR('半旬集計'!G22),NA(),'半旬集計'!G22)</f>
        <v>4.8999999999999995</v>
      </c>
      <c r="H23" s="8">
        <v>5.633333333333334</v>
      </c>
      <c r="I23" s="70">
        <f>IF(ISERROR('半旬集計'!E22),NA(),'半旬集計'!E22)</f>
        <v>15.100000000000001</v>
      </c>
      <c r="J23" s="8">
        <v>15.793333333333331</v>
      </c>
      <c r="K23" s="11">
        <f>IF(ISERROR('半旬集計'!D22),NA(),'半旬集計'!D22)</f>
        <v>9.416666666666666</v>
      </c>
      <c r="L23" s="8">
        <v>10.648888888888887</v>
      </c>
      <c r="M23" s="70">
        <f>IF('半旬集計'!R22=0,NA(),'半旬集計'!R22)</f>
        <v>29.700000000000003</v>
      </c>
      <c r="N23" s="8">
        <v>32.1551724137931</v>
      </c>
    </row>
    <row r="24" spans="3:14" ht="13.5">
      <c r="C24" s="2" t="s">
        <v>15</v>
      </c>
      <c r="D24" s="3">
        <v>1</v>
      </c>
      <c r="E24" s="70">
        <f>IF(ISERROR('半旬集計'!O23),NA(),'半旬集計'!O23)</f>
        <v>1.5</v>
      </c>
      <c r="F24" s="8">
        <v>23.666666666666668</v>
      </c>
      <c r="G24" s="70">
        <f>IF(ISERROR('半旬集計'!G23),NA(),'半旬集計'!G23)</f>
        <v>4.0200000000000005</v>
      </c>
      <c r="H24" s="8">
        <v>6.583999999999999</v>
      </c>
      <c r="I24" s="70">
        <f>IF(ISERROR('半旬集計'!E23),NA(),'半旬集計'!E23)</f>
        <v>17.22</v>
      </c>
      <c r="J24" s="8">
        <v>17.602</v>
      </c>
      <c r="K24" s="11">
        <f>IF(ISERROR('半旬集計'!D23),NA(),'半旬集計'!D23)</f>
        <v>10.3</v>
      </c>
      <c r="L24" s="8">
        <v>11.987333333333332</v>
      </c>
      <c r="M24" s="70">
        <f>IF('半旬集計'!R23=0,NA(),'半旬集計'!R23)</f>
        <v>38.900000000000006</v>
      </c>
      <c r="N24" s="8">
        <v>29.682758620689658</v>
      </c>
    </row>
    <row r="25" spans="3:14" ht="13.5">
      <c r="C25" s="5"/>
      <c r="D25" s="3">
        <v>2</v>
      </c>
      <c r="E25" s="70">
        <f>IF(ISERROR('半旬集計'!O24),NA(),'半旬集計'!O24)</f>
        <v>54</v>
      </c>
      <c r="F25" s="8">
        <v>21.90666666666667</v>
      </c>
      <c r="G25" s="70">
        <f>IF(ISERROR('半旬集計'!G24),NA(),'半旬集計'!G24)</f>
        <v>13.620000000000001</v>
      </c>
      <c r="H25" s="8">
        <v>8.306666666666665</v>
      </c>
      <c r="I25" s="70">
        <f>IF(ISERROR('半旬集計'!E24),NA(),'半旬集計'!E24)</f>
        <v>18.7</v>
      </c>
      <c r="J25" s="8">
        <v>19.045333333333335</v>
      </c>
      <c r="K25" s="11">
        <f>IF(ISERROR('半旬集計'!D24),NA(),'半旬集計'!D24)</f>
        <v>16.439999999999998</v>
      </c>
      <c r="L25" s="8">
        <v>13.633999999999999</v>
      </c>
      <c r="M25" s="70">
        <f>IF('半旬集計'!R24=0,NA(),'半旬集計'!R24)</f>
        <v>5.699999999999999</v>
      </c>
      <c r="N25" s="8">
        <v>29.720689655172414</v>
      </c>
    </row>
    <row r="26" spans="3:14" ht="13.5">
      <c r="C26" s="5"/>
      <c r="D26" s="3">
        <v>3</v>
      </c>
      <c r="E26" s="70">
        <f>IF(ISERROR('半旬集計'!O25),NA(),'半旬集計'!O25)</f>
        <v>9.5</v>
      </c>
      <c r="F26" s="8">
        <v>26.47</v>
      </c>
      <c r="G26" s="70">
        <f>IF(ISERROR('半旬集計'!G25),NA(),'半旬集計'!G25)</f>
        <v>8.66</v>
      </c>
      <c r="H26" s="8">
        <v>8.930666666666664</v>
      </c>
      <c r="I26" s="70">
        <f>IF(ISERROR('半旬集計'!E25),NA(),'半旬集計'!E25)</f>
        <v>20.04</v>
      </c>
      <c r="J26" s="8">
        <v>19.564</v>
      </c>
      <c r="K26" s="11">
        <f>IF(ISERROR('半旬集計'!D25),NA(),'半旬集計'!D25)</f>
        <v>14.52</v>
      </c>
      <c r="L26" s="8">
        <v>14.158666666666667</v>
      </c>
      <c r="M26" s="70">
        <f>IF('半旬集計'!R25=0,NA(),'半旬集計'!R25)</f>
        <v>35.5</v>
      </c>
      <c r="N26" s="8">
        <v>29.12068965517241</v>
      </c>
    </row>
    <row r="27" spans="3:14" ht="13.5">
      <c r="C27" s="5"/>
      <c r="D27" s="3">
        <v>4</v>
      </c>
      <c r="E27" s="70">
        <f>IF(ISERROR('半旬集計'!O26),NA(),'半旬集計'!O26)</f>
        <v>93.5</v>
      </c>
      <c r="F27" s="8">
        <v>22.35</v>
      </c>
      <c r="G27" s="70">
        <f>IF(ISERROR('半旬集計'!G26),NA(),'半旬集計'!G26)</f>
        <v>11.84</v>
      </c>
      <c r="H27" s="8">
        <v>9.858666666666666</v>
      </c>
      <c r="I27" s="70">
        <f>IF(ISERROR('半旬集計'!E26),NA(),'半旬集計'!E26)</f>
        <v>21.5</v>
      </c>
      <c r="J27" s="8">
        <v>20.710666666666672</v>
      </c>
      <c r="K27" s="11">
        <f>IF(ISERROR('半旬集計'!D26),NA(),'半旬集計'!D26)</f>
        <v>17</v>
      </c>
      <c r="L27" s="8">
        <v>15.094</v>
      </c>
      <c r="M27" s="70">
        <f>IF('半旬集計'!R26=0,NA(),'半旬集計'!R26)</f>
        <v>30.700000000000003</v>
      </c>
      <c r="N27" s="8">
        <v>32.09310344827586</v>
      </c>
    </row>
    <row r="28" spans="3:14" ht="13.5">
      <c r="C28" s="5"/>
      <c r="D28" s="3">
        <v>5</v>
      </c>
      <c r="E28" s="70">
        <f>IF(ISERROR('半旬集計'!O27),NA(),'半旬集計'!O27)</f>
        <v>0.5</v>
      </c>
      <c r="F28" s="8">
        <v>22.283333333333335</v>
      </c>
      <c r="G28" s="70">
        <f>IF(ISERROR('半旬集計'!G27),NA(),'半旬集計'!G27)</f>
        <v>9.78</v>
      </c>
      <c r="H28" s="8">
        <v>10.431999999999999</v>
      </c>
      <c r="I28" s="70">
        <f>IF(ISERROR('半旬集計'!E27),NA(),'半旬集計'!E27)</f>
        <v>21.4</v>
      </c>
      <c r="J28" s="8">
        <v>20.901333333333334</v>
      </c>
      <c r="K28" s="11">
        <f>IF(ISERROR('半旬集計'!D27),NA(),'半旬集計'!D27)</f>
        <v>15.24</v>
      </c>
      <c r="L28" s="8">
        <v>15.67</v>
      </c>
      <c r="M28" s="70">
        <f>IF('半旬集計'!R27=0,NA(),'半旬集計'!R27)</f>
        <v>31.5</v>
      </c>
      <c r="N28" s="8">
        <v>29.672413793103452</v>
      </c>
    </row>
    <row r="29" spans="3:14" ht="13.5">
      <c r="C29" s="6"/>
      <c r="D29" s="3">
        <v>6</v>
      </c>
      <c r="E29" s="70">
        <f>IF(ISERROR('半旬集計'!O28),NA(),'半旬集計'!O28)</f>
        <v>6</v>
      </c>
      <c r="F29" s="8">
        <v>15.123333333333333</v>
      </c>
      <c r="G29" s="70">
        <f>IF(ISERROR('半旬集計'!G28),NA(),'半旬集計'!G28)</f>
        <v>9.66</v>
      </c>
      <c r="H29" s="8">
        <v>11.078000000000001</v>
      </c>
      <c r="I29" s="70">
        <f>IF(ISERROR('半旬集計'!E28),NA(),'半旬集計'!E28)</f>
        <v>22.080000000000002</v>
      </c>
      <c r="J29" s="8">
        <v>22.397333333333336</v>
      </c>
      <c r="K29" s="11">
        <f>IF(ISERROR('半旬集計'!D28),NA(),'半旬集計'!D28)</f>
        <v>15.76</v>
      </c>
      <c r="L29" s="8">
        <v>16.631333333333334</v>
      </c>
      <c r="M29" s="70">
        <f>IF('半旬集計'!R28=0,NA(),'半旬集計'!R28)</f>
        <v>40.2</v>
      </c>
      <c r="N29" s="8">
        <v>35.344827586206904</v>
      </c>
    </row>
    <row r="30" spans="3:14" ht="13.5">
      <c r="C30" s="2" t="s">
        <v>16</v>
      </c>
      <c r="D30" s="3">
        <v>1</v>
      </c>
      <c r="E30" s="70">
        <f>IF(ISERROR('半旬集計'!O29),NA(),'半旬集計'!O29)</f>
        <v>0</v>
      </c>
      <c r="F30" s="8">
        <v>29.43</v>
      </c>
      <c r="G30" s="70">
        <f>IF(ISERROR('半旬集計'!G29),NA(),'半旬集計'!G29)</f>
        <v>11.559999999999999</v>
      </c>
      <c r="H30" s="8">
        <v>12.737333333333334</v>
      </c>
      <c r="I30" s="70">
        <f>IF(ISERROR('半旬集計'!E29),NA(),'半旬集計'!E29)</f>
        <v>25.3</v>
      </c>
      <c r="J30" s="8">
        <v>22.827333333333335</v>
      </c>
      <c r="K30" s="11">
        <f>IF(ISERROR('半旬集計'!D29),NA(),'半旬集計'!D29)</f>
        <v>18.560000000000002</v>
      </c>
      <c r="L30" s="8">
        <v>17.656000000000002</v>
      </c>
      <c r="M30" s="70">
        <f>IF('半旬集計'!R29=0,NA(),'半旬集計'!R29)</f>
        <v>45</v>
      </c>
      <c r="N30" s="8">
        <v>30.84827586206897</v>
      </c>
    </row>
    <row r="31" spans="3:14" ht="13.5">
      <c r="C31" s="5"/>
      <c r="D31" s="3">
        <v>2</v>
      </c>
      <c r="E31" s="70">
        <f>IF(ISERROR('半旬集計'!O30),NA(),'半旬集計'!O30)</f>
        <v>12.5</v>
      </c>
      <c r="F31" s="8">
        <v>30.8</v>
      </c>
      <c r="G31" s="70">
        <f>IF(ISERROR('半旬集計'!G30),NA(),'半旬集計'!G30)</f>
        <v>13.920000000000002</v>
      </c>
      <c r="H31" s="8">
        <v>13.687333333333331</v>
      </c>
      <c r="I31" s="70">
        <f>IF(ISERROR('半旬集計'!E30),NA(),'半旬集計'!E30)</f>
        <v>25.28</v>
      </c>
      <c r="J31" s="8">
        <v>24.022666666666666</v>
      </c>
      <c r="K31" s="11">
        <f>IF(ISERROR('半旬集計'!D30),NA(),'半旬集計'!D30)</f>
        <v>19.160000000000004</v>
      </c>
      <c r="L31" s="8">
        <v>18.67266666666667</v>
      </c>
      <c r="M31" s="70">
        <f>IF('半旬集計'!R30=0,NA(),'半旬集計'!R30)</f>
        <v>27.299999999999997</v>
      </c>
      <c r="N31" s="8">
        <v>30.96551724137931</v>
      </c>
    </row>
    <row r="32" spans="3:14" ht="13.5">
      <c r="C32" s="5"/>
      <c r="D32" s="3">
        <v>3</v>
      </c>
      <c r="E32" s="70">
        <f>IF(ISERROR('半旬集計'!O31),NA(),'半旬集計'!O31)</f>
        <v>64</v>
      </c>
      <c r="F32" s="8">
        <v>39.88666666666666</v>
      </c>
      <c r="G32" s="70">
        <f>IF(ISERROR('半旬集計'!G31),NA(),'半旬集計'!G31)</f>
        <v>14.26</v>
      </c>
      <c r="H32" s="8">
        <v>13.813333333333333</v>
      </c>
      <c r="I32" s="70">
        <f>IF(ISERROR('半旬集計'!E31),NA(),'半旬集計'!E31)</f>
        <v>24.8</v>
      </c>
      <c r="J32" s="8">
        <v>23.539333333333328</v>
      </c>
      <c r="K32" s="11">
        <f>IF(ISERROR('半旬集計'!D31),NA(),'半旬集計'!D31)</f>
        <v>19.259999999999998</v>
      </c>
      <c r="L32" s="8">
        <v>18.578</v>
      </c>
      <c r="M32" s="70">
        <f>IF('半旬集計'!R31=0,NA(),'半旬集計'!R31)</f>
        <v>32.699999999999996</v>
      </c>
      <c r="N32" s="8">
        <v>28.596551724137928</v>
      </c>
    </row>
    <row r="33" spans="3:14" ht="13.5">
      <c r="C33" s="5"/>
      <c r="D33" s="3">
        <v>4</v>
      </c>
      <c r="E33" s="70">
        <f>IF(ISERROR('半旬集計'!O32),NA(),'半旬集計'!O32)</f>
        <v>0</v>
      </c>
      <c r="F33" s="8">
        <v>30.686666666666667</v>
      </c>
      <c r="G33" s="70">
        <f>IF(ISERROR('半旬集計'!G32),NA(),'半旬集計'!G32)</f>
        <v>12.260000000000002</v>
      </c>
      <c r="H33" s="8">
        <v>14.105333333333334</v>
      </c>
      <c r="I33" s="70">
        <f>IF(ISERROR('半旬集計'!E32),NA(),'半旬集計'!E32)</f>
        <v>25.160000000000004</v>
      </c>
      <c r="J33" s="8">
        <v>23.835333333333335</v>
      </c>
      <c r="K33" s="11">
        <f>IF(ISERROR('半旬集計'!D32),NA(),'半旬集計'!D32)</f>
        <v>18.580000000000002</v>
      </c>
      <c r="L33" s="8">
        <v>18.846</v>
      </c>
      <c r="M33" s="70">
        <f>IF('半旬集計'!R32=0,NA(),'半旬集計'!R32)</f>
        <v>43</v>
      </c>
      <c r="N33" s="8">
        <v>29.289655172413795</v>
      </c>
    </row>
    <row r="34" spans="3:14" ht="13.5">
      <c r="C34" s="5"/>
      <c r="D34" s="3">
        <v>5</v>
      </c>
      <c r="E34" s="70">
        <f>IF(ISERROR('半旬集計'!O33),NA(),'半旬集計'!O33)</f>
        <v>6</v>
      </c>
      <c r="F34" s="8">
        <v>24.8</v>
      </c>
      <c r="G34" s="70">
        <f>IF(ISERROR('半旬集計'!G33),NA(),'半旬集計'!G33)</f>
        <v>16.02</v>
      </c>
      <c r="H34" s="8">
        <v>14.682</v>
      </c>
      <c r="I34" s="70">
        <f>IF(ISERROR('半旬集計'!E33),NA(),'半旬集計'!E33)</f>
        <v>25.98</v>
      </c>
      <c r="J34" s="8">
        <v>24.91466666666667</v>
      </c>
      <c r="K34" s="11">
        <f>IF(ISERROR('半旬集計'!D33),NA(),'半旬集計'!D33)</f>
        <v>20.560000000000002</v>
      </c>
      <c r="L34" s="8">
        <v>19.582666666666668</v>
      </c>
      <c r="M34" s="70">
        <f>IF('半旬集計'!R33=0,NA(),'半旬集計'!R33)</f>
        <v>30</v>
      </c>
      <c r="N34" s="8">
        <v>32.99310344827586</v>
      </c>
    </row>
    <row r="35" spans="3:14" ht="13.5">
      <c r="C35" s="6"/>
      <c r="D35" s="3">
        <v>6</v>
      </c>
      <c r="E35" s="70">
        <f>IF(ISERROR('半旬集計'!O34),NA(),'半旬集計'!O34)</f>
        <v>0</v>
      </c>
      <c r="F35" s="8">
        <v>21.103333333333335</v>
      </c>
      <c r="G35" s="70">
        <f>IF(ISERROR('半旬集計'!G34),NA(),'半旬集計'!G34)</f>
        <v>15.733333333333334</v>
      </c>
      <c r="H35" s="8">
        <v>15.26111111111111</v>
      </c>
      <c r="I35" s="70">
        <f>IF(ISERROR('半旬集計'!E34),NA(),'半旬集計'!E34)</f>
        <v>27.8</v>
      </c>
      <c r="J35" s="8">
        <v>25.320555555555554</v>
      </c>
      <c r="K35" s="11">
        <f>IF(ISERROR('半旬集計'!D34),NA(),'半旬集計'!D34)</f>
        <v>21.3</v>
      </c>
      <c r="L35" s="8">
        <v>20.027222222222218</v>
      </c>
      <c r="M35" s="70">
        <f>IF('半旬集計'!R34=0,NA(),'半旬集計'!R34)</f>
        <v>55.300000000000004</v>
      </c>
      <c r="N35" s="8">
        <v>38.720689655172414</v>
      </c>
    </row>
    <row r="36" spans="3:14" ht="13.5">
      <c r="C36" s="2" t="s">
        <v>17</v>
      </c>
      <c r="D36" s="3">
        <v>1</v>
      </c>
      <c r="E36" s="70">
        <f>IF(ISERROR('半旬集計'!O35),NA(),'半旬集計'!O35)</f>
        <v>1</v>
      </c>
      <c r="F36" s="8">
        <v>24.023333333333333</v>
      </c>
      <c r="G36" s="70">
        <f>IF(ISERROR('半旬集計'!G35),NA(),'半旬集計'!G35)</f>
        <v>13.540000000000001</v>
      </c>
      <c r="H36" s="8">
        <v>16.214000000000002</v>
      </c>
      <c r="I36" s="70">
        <f>IF(ISERROR('半旬集計'!E35),NA(),'半旬集計'!E35)</f>
        <v>26.240000000000002</v>
      </c>
      <c r="J36" s="8">
        <v>26.185999999999996</v>
      </c>
      <c r="K36" s="11">
        <f>IF(ISERROR('半旬集計'!D35),NA(),'半旬集計'!D35)</f>
        <v>19.999999999999996</v>
      </c>
      <c r="L36" s="8">
        <v>20.916666666666668</v>
      </c>
      <c r="M36" s="70">
        <f>IF('半旬集計'!R35=0,NA(),'半旬集計'!R35)</f>
        <v>51.3</v>
      </c>
      <c r="N36" s="8">
        <v>31.817241379310342</v>
      </c>
    </row>
    <row r="37" spans="3:14" ht="13.5">
      <c r="C37" s="5"/>
      <c r="D37" s="3">
        <v>2</v>
      </c>
      <c r="E37" s="70">
        <f>IF(ISERROR('半旬集計'!O36),NA(),'半旬集計'!O36)</f>
        <v>22</v>
      </c>
      <c r="F37" s="8">
        <v>34.49333333333333</v>
      </c>
      <c r="G37" s="70">
        <f>IF(ISERROR('半旬集計'!G36),NA(),'半旬集計'!G36)</f>
        <v>15.819999999999999</v>
      </c>
      <c r="H37" s="8">
        <v>17.046666666666667</v>
      </c>
      <c r="I37" s="70">
        <f>IF(ISERROR('半旬集計'!E36),NA(),'半旬集計'!E36)</f>
        <v>26.759999999999998</v>
      </c>
      <c r="J37" s="8">
        <v>26.647999999999993</v>
      </c>
      <c r="K37" s="11">
        <f>IF(ISERROR('半旬集計'!D36),NA(),'半旬集計'!D36)</f>
        <v>20.96</v>
      </c>
      <c r="L37" s="8">
        <v>21.630666666666663</v>
      </c>
      <c r="M37" s="70">
        <f>IF('半旬集計'!R36=0,NA(),'半旬集計'!R36)</f>
        <v>31.1</v>
      </c>
      <c r="N37" s="8">
        <v>30.782758620689652</v>
      </c>
    </row>
    <row r="38" spans="3:14" ht="13.5">
      <c r="C38" s="5"/>
      <c r="D38" s="3">
        <v>3</v>
      </c>
      <c r="E38" s="70">
        <f>IF(ISERROR('半旬集計'!O37),NA(),'半旬集計'!O37)</f>
        <v>0</v>
      </c>
      <c r="F38" s="8">
        <v>31.273333333333333</v>
      </c>
      <c r="G38" s="70">
        <f>IF(ISERROR('半旬集計'!G37),NA(),'半旬集計'!G37)</f>
        <v>14.120000000000001</v>
      </c>
      <c r="H38" s="8">
        <v>17.954666666666665</v>
      </c>
      <c r="I38" s="70">
        <f>IF(ISERROR('半旬集計'!E37),NA(),'半旬集計'!E37)</f>
        <v>26.2</v>
      </c>
      <c r="J38" s="8">
        <v>26.45</v>
      </c>
      <c r="K38" s="11">
        <f>IF(ISERROR('半旬集計'!D37),NA(),'半旬集計'!D37)</f>
        <v>20.080000000000002</v>
      </c>
      <c r="L38" s="8">
        <v>22.004666666666665</v>
      </c>
      <c r="M38" s="70">
        <f>IF('半旬集計'!R37=0,NA(),'半旬集計'!R37)</f>
        <v>45.2</v>
      </c>
      <c r="N38" s="8">
        <v>27.372413793103444</v>
      </c>
    </row>
    <row r="39" spans="3:14" ht="13.5">
      <c r="C39" s="5"/>
      <c r="D39" s="3">
        <v>4</v>
      </c>
      <c r="E39" s="70">
        <f>IF(ISERROR('半旬集計'!O38),NA(),'半旬集計'!O38)</f>
        <v>0</v>
      </c>
      <c r="F39" s="8">
        <v>43.04</v>
      </c>
      <c r="G39" s="70">
        <f>IF(ISERROR('半旬集計'!G38),NA(),'半旬集計'!G38)</f>
        <v>16.64</v>
      </c>
      <c r="H39" s="8">
        <v>19.222</v>
      </c>
      <c r="I39" s="70">
        <f>IF(ISERROR('半旬集計'!E38),NA(),'半旬集計'!E38)</f>
        <v>28.860000000000003</v>
      </c>
      <c r="J39" s="11">
        <v>27.15533333333334</v>
      </c>
      <c r="K39" s="11">
        <f>IF(ISERROR('半旬集計'!D38),NA(),'半旬集計'!D38)</f>
        <v>22.4</v>
      </c>
      <c r="L39" s="8">
        <v>22.871333333333336</v>
      </c>
      <c r="M39" s="70">
        <f>IF('半旬集計'!R38=0,NA(),'半旬集計'!R38)</f>
        <v>39.699999999999996</v>
      </c>
      <c r="N39" s="8">
        <v>25.493103448275864</v>
      </c>
    </row>
    <row r="40" spans="3:14" ht="13.5">
      <c r="C40" s="5"/>
      <c r="D40" s="3">
        <v>5</v>
      </c>
      <c r="E40" s="70">
        <f>IF(ISERROR('半旬集計'!O39),NA(),'半旬集計'!O39)</f>
        <v>84.5</v>
      </c>
      <c r="F40" s="8">
        <v>56.776666666666664</v>
      </c>
      <c r="G40" s="70">
        <f>IF(ISERROR('半旬集計'!G39),NA(),'半旬集計'!G39)</f>
        <v>19.380000000000003</v>
      </c>
      <c r="H40" s="8">
        <v>20.106666666666673</v>
      </c>
      <c r="I40" s="70">
        <f>IF(ISERROR('半旬集計'!E39),NA(),'半旬集計'!E39)</f>
        <v>26.98</v>
      </c>
      <c r="J40" s="11">
        <v>27.122666666666667</v>
      </c>
      <c r="K40" s="11">
        <f>IF(ISERROR('半旬集計'!D39),NA(),'半旬集計'!D39)</f>
        <v>22.48</v>
      </c>
      <c r="L40" s="8">
        <v>23.304666666666666</v>
      </c>
      <c r="M40" s="70">
        <f>IF('半旬集計'!R39=0,NA(),'半旬集計'!R39)</f>
        <v>12.899999999999999</v>
      </c>
      <c r="N40" s="8">
        <v>20.237931034482763</v>
      </c>
    </row>
    <row r="41" spans="3:14" ht="13.5">
      <c r="C41" s="6"/>
      <c r="D41" s="3">
        <v>6</v>
      </c>
      <c r="E41" s="70">
        <f>IF(ISERROR('半旬集計'!O40),NA(),'半旬集計'!O40)</f>
        <v>36</v>
      </c>
      <c r="F41" s="8">
        <v>40.516666666666666</v>
      </c>
      <c r="G41" s="70">
        <f>IF(ISERROR('半旬集計'!G40),NA(),'半旬集計'!G40)</f>
        <v>20.98</v>
      </c>
      <c r="H41" s="8">
        <v>21.072</v>
      </c>
      <c r="I41" s="70">
        <f>IF(ISERROR('半旬集計'!E40),NA(),'半旬集計'!E40)</f>
        <v>27.119999999999997</v>
      </c>
      <c r="J41" s="11">
        <v>28.586666666666666</v>
      </c>
      <c r="K41" s="11">
        <f>IF(ISERROR('半旬集計'!D40),NA(),'半旬集計'!D40)</f>
        <v>23.5</v>
      </c>
      <c r="L41" s="8">
        <v>24.446666666666665</v>
      </c>
      <c r="M41" s="70">
        <f>IF('半旬集計'!R40=0,NA(),'半旬集計'!R40)</f>
        <v>6.8</v>
      </c>
      <c r="N41" s="8">
        <v>23.23793103448276</v>
      </c>
    </row>
    <row r="42" spans="3:14" ht="13.5">
      <c r="C42" s="2" t="s">
        <v>18</v>
      </c>
      <c r="D42" s="3">
        <v>1</v>
      </c>
      <c r="E42" s="70">
        <f>IF(ISERROR('半旬集計'!O41),NA(),'半旬集計'!O41)</f>
        <v>84</v>
      </c>
      <c r="F42" s="8">
        <v>51.37</v>
      </c>
      <c r="G42" s="70">
        <f>IF(ISERROR('半旬集計'!G41),NA(),'半旬集計'!G41)</f>
        <v>22.979999999999997</v>
      </c>
      <c r="H42" s="8">
        <v>21.6</v>
      </c>
      <c r="I42" s="70">
        <f>IF(ISERROR('半旬集計'!E41),NA(),'半旬集計'!E41)</f>
        <v>30.679999999999996</v>
      </c>
      <c r="J42" s="8">
        <v>29.15666666666667</v>
      </c>
      <c r="K42" s="11">
        <f>IF(ISERROR('半旬集計'!D41),NA(),'半旬集計'!D41)</f>
        <v>26.160000000000004</v>
      </c>
      <c r="L42" s="8">
        <v>25.06066666666667</v>
      </c>
      <c r="M42" s="70">
        <f>IF('半旬集計'!R41=0,NA(),'半旬集計'!R41)</f>
        <v>21.799999999999997</v>
      </c>
      <c r="N42" s="8">
        <v>25.01724137931034</v>
      </c>
    </row>
    <row r="43" spans="3:14" ht="13.5">
      <c r="C43" s="5"/>
      <c r="D43" s="3">
        <v>2</v>
      </c>
      <c r="E43" s="70">
        <f>IF(ISERROR('半旬集計'!O42),NA(),'半旬集計'!O42)</f>
        <v>5</v>
      </c>
      <c r="F43" s="8">
        <v>28.416666666666668</v>
      </c>
      <c r="G43" s="70">
        <f>IF(ISERROR('半旬集計'!G42),NA(),'半旬集計'!G42)</f>
        <v>22.16</v>
      </c>
      <c r="H43" s="8">
        <v>22.188</v>
      </c>
      <c r="I43" s="70">
        <f>IF(ISERROR('半旬集計'!E42),NA(),'半旬集計'!E42)</f>
        <v>31.3</v>
      </c>
      <c r="J43" s="8">
        <v>29.94333333333334</v>
      </c>
      <c r="K43" s="11">
        <f>IF(ISERROR('半旬集計'!D42),NA(),'半旬集計'!D42)</f>
        <v>25.939999999999998</v>
      </c>
      <c r="L43" s="8">
        <v>25.73466666666667</v>
      </c>
      <c r="M43" s="70">
        <f>IF('半旬集計'!R42=0,NA(),'半旬集計'!R42)</f>
        <v>30.9</v>
      </c>
      <c r="N43" s="8">
        <v>28.47931034482758</v>
      </c>
    </row>
    <row r="44" spans="3:14" ht="13.5">
      <c r="C44" s="5"/>
      <c r="D44" s="3">
        <v>3</v>
      </c>
      <c r="E44" s="70">
        <f>IF(ISERROR('半旬集計'!O43),NA(),'半旬集計'!O43)</f>
        <v>7</v>
      </c>
      <c r="F44" s="8">
        <v>41.29333333333333</v>
      </c>
      <c r="G44" s="70">
        <f>IF(ISERROR('半旬集計'!G43),NA(),'半旬集計'!G43)</f>
        <v>23.740000000000002</v>
      </c>
      <c r="H44" s="8">
        <v>23.212000000000003</v>
      </c>
      <c r="I44" s="70">
        <f>IF(ISERROR('半旬集計'!E43),NA(),'半旬集計'!E43)</f>
        <v>32.620000000000005</v>
      </c>
      <c r="J44" s="8">
        <v>30.692666666666664</v>
      </c>
      <c r="K44" s="11">
        <f>IF(ISERROR('半旬集計'!D43),NA(),'半旬集計'!D43)</f>
        <v>27.520000000000003</v>
      </c>
      <c r="L44" s="8">
        <v>26.622666666666667</v>
      </c>
      <c r="M44" s="70">
        <f>IF('半旬集計'!R43=0,NA(),'半旬集計'!R43)</f>
        <v>36.099999999999994</v>
      </c>
      <c r="N44" s="8">
        <v>29.317241379310346</v>
      </c>
    </row>
    <row r="45" spans="3:14" ht="13.5">
      <c r="C45" s="5"/>
      <c r="D45" s="3">
        <v>4</v>
      </c>
      <c r="E45" s="70">
        <f>IF(ISERROR('半旬集計'!O44),NA(),'半旬集計'!O44)</f>
        <v>0</v>
      </c>
      <c r="F45" s="8">
        <v>30.2</v>
      </c>
      <c r="G45" s="70">
        <f>IF(ISERROR('半旬集計'!G44),NA(),'半旬集計'!G44)</f>
        <v>23.220000000000002</v>
      </c>
      <c r="H45" s="8">
        <v>23.18</v>
      </c>
      <c r="I45" s="70">
        <f>IF(ISERROR('半旬集計'!E44),NA(),'半旬集計'!E44)</f>
        <v>32.86</v>
      </c>
      <c r="J45" s="8">
        <v>31.210666666666665</v>
      </c>
      <c r="K45" s="11">
        <f>IF(ISERROR('半旬集計'!D44),NA(),'半旬集計'!D44)</f>
        <v>27.439999999999998</v>
      </c>
      <c r="L45" s="8">
        <v>26.752666666666673</v>
      </c>
      <c r="M45" s="70">
        <f>IF('半旬集計'!R44=0,NA(),'半旬集計'!R44)</f>
        <v>34.5</v>
      </c>
      <c r="N45" s="8">
        <v>31.77586206896552</v>
      </c>
    </row>
    <row r="46" spans="3:14" ht="13.5">
      <c r="C46" s="5"/>
      <c r="D46" s="3">
        <v>5</v>
      </c>
      <c r="E46" s="70">
        <f>IF(ISERROR('半旬集計'!O45),NA(),'半旬集計'!O45)</f>
        <v>0</v>
      </c>
      <c r="F46" s="8">
        <v>12.776666666666667</v>
      </c>
      <c r="G46" s="70">
        <f>IF(ISERROR('半旬集計'!G45),NA(),'半旬集計'!G45)</f>
        <v>23.9</v>
      </c>
      <c r="H46" s="8">
        <v>23.453999999999997</v>
      </c>
      <c r="I46" s="70">
        <f>IF(ISERROR('半旬集計'!E45),NA(),'半旬集計'!E45)</f>
        <v>33.16</v>
      </c>
      <c r="J46" s="8">
        <v>32.01533333333333</v>
      </c>
      <c r="K46" s="11">
        <f>IF(ISERROR('半旬集計'!D45),NA(),'半旬集計'!D45)</f>
        <v>28.040000000000003</v>
      </c>
      <c r="L46" s="8">
        <v>27.33</v>
      </c>
      <c r="M46" s="70">
        <f>IF('半旬集計'!R45=0,NA(),'半旬集計'!R45)</f>
        <v>33.9</v>
      </c>
      <c r="N46" s="8">
        <v>37.48275862068966</v>
      </c>
    </row>
    <row r="47" spans="3:14" ht="13.5">
      <c r="C47" s="6"/>
      <c r="D47" s="3">
        <v>6</v>
      </c>
      <c r="E47" s="70">
        <f>IF(ISERROR('半旬集計'!O46),NA(),'半旬集計'!O46)</f>
        <v>5</v>
      </c>
      <c r="F47" s="8">
        <v>29.55</v>
      </c>
      <c r="G47" s="70">
        <f>IF(ISERROR('半旬集計'!G46),NA(),'半旬集計'!G46)</f>
        <v>25.316666666666666</v>
      </c>
      <c r="H47" s="8">
        <v>23.681666666666672</v>
      </c>
      <c r="I47" s="70">
        <f>IF(ISERROR('半旬集計'!E46),NA(),'半旬集計'!E46)</f>
        <v>33.61666666666667</v>
      </c>
      <c r="J47" s="8">
        <v>32.24166666666667</v>
      </c>
      <c r="K47" s="11">
        <f>IF(ISERROR('半旬集計'!D46),NA(),'半旬集計'!D46)</f>
        <v>28.600000000000005</v>
      </c>
      <c r="L47" s="8">
        <v>27.55944444444445</v>
      </c>
      <c r="M47" s="70">
        <f>IF('半旬集計'!R46=0,NA(),'半旬集計'!R46)</f>
        <v>39.400000000000006</v>
      </c>
      <c r="N47" s="8">
        <v>43.603448275862064</v>
      </c>
    </row>
    <row r="48" spans="3:14" ht="13.5">
      <c r="C48" s="2" t="s">
        <v>19</v>
      </c>
      <c r="D48" s="3">
        <v>1</v>
      </c>
      <c r="E48" s="70">
        <f>IF(ISERROR('半旬集計'!O47),NA(),'半旬集計'!O47)</f>
        <v>0</v>
      </c>
      <c r="F48" s="8">
        <v>17.026666666666667</v>
      </c>
      <c r="G48" s="70">
        <f>IF(ISERROR('半旬集計'!G47),NA(),'半旬集計'!G47)</f>
        <v>24.259999999999998</v>
      </c>
      <c r="H48" s="8">
        <v>23.736666666666665</v>
      </c>
      <c r="I48" s="70">
        <f>IF(ISERROR('半旬集計'!E47),NA(),'半旬集計'!E47)</f>
        <v>34.58</v>
      </c>
      <c r="J48" s="8">
        <v>32.76</v>
      </c>
      <c r="K48" s="11">
        <f>IF(ISERROR('半旬集計'!D47),NA(),'半旬集計'!D47)</f>
        <v>28.74</v>
      </c>
      <c r="L48" s="8">
        <v>27.81333333333333</v>
      </c>
      <c r="M48" s="70">
        <f>IF('半旬集計'!R47=0,NA(),'半旬集計'!R47)</f>
        <v>34</v>
      </c>
      <c r="N48" s="8">
        <v>39.306896551724144</v>
      </c>
    </row>
    <row r="49" spans="3:14" ht="13.5">
      <c r="C49" s="5"/>
      <c r="D49" s="3">
        <v>2</v>
      </c>
      <c r="E49" s="70">
        <f>IF(ISERROR('半旬集計'!O48),NA(),'半旬集計'!O48)</f>
        <v>252</v>
      </c>
      <c r="F49" s="8">
        <v>33.49333333333333</v>
      </c>
      <c r="G49" s="70">
        <f>IF(ISERROR('半旬集計'!G48),NA(),'半旬集計'!G48)</f>
        <v>24.660000000000004</v>
      </c>
      <c r="H49" s="8">
        <v>23.578</v>
      </c>
      <c r="I49" s="70">
        <f>IF(ISERROR('半旬集計'!E48),NA(),'半旬集計'!E48)</f>
        <v>34.08</v>
      </c>
      <c r="J49" s="8">
        <v>32.211333333333336</v>
      </c>
      <c r="K49" s="11">
        <f>IF(ISERROR('半旬集計'!D48),NA(),'半旬集計'!D48)</f>
        <v>28.580000000000002</v>
      </c>
      <c r="L49" s="8">
        <v>27.416666666666668</v>
      </c>
      <c r="M49" s="70">
        <f>IF('半旬集計'!R48=0,NA(),'半旬集計'!R48)</f>
        <v>31.3</v>
      </c>
      <c r="N49" s="8">
        <v>35.00344827586206</v>
      </c>
    </row>
    <row r="50" spans="3:14" ht="13.5">
      <c r="C50" s="5"/>
      <c r="D50" s="3">
        <v>3</v>
      </c>
      <c r="E50" s="70">
        <f>IF(ISERROR('半旬集計'!O49),NA(),'半旬集計'!O49)</f>
        <v>1</v>
      </c>
      <c r="F50" s="8">
        <v>17.746666666666666</v>
      </c>
      <c r="G50" s="70">
        <f>IF(ISERROR('半旬集計'!G49),NA(),'半旬集計'!G49)</f>
        <v>23.419999999999998</v>
      </c>
      <c r="H50" s="8">
        <v>23.68133333333333</v>
      </c>
      <c r="I50" s="70">
        <f>IF(ISERROR('半旬集計'!E49),NA(),'半旬集計'!E49)</f>
        <v>32.660000000000004</v>
      </c>
      <c r="J50" s="8">
        <v>32.39066666666667</v>
      </c>
      <c r="K50" s="11">
        <f>IF(ISERROR('半旬集計'!D49),NA(),'半旬集計'!D49)</f>
        <v>27.6</v>
      </c>
      <c r="L50" s="8">
        <v>27.567999999999994</v>
      </c>
      <c r="M50" s="70">
        <f>IF('半旬集計'!R49=0,NA(),'半旬集計'!R49)</f>
        <v>32.7</v>
      </c>
      <c r="N50" s="8">
        <v>34.88965517241379</v>
      </c>
    </row>
    <row r="51" spans="3:14" ht="13.5">
      <c r="C51" s="5"/>
      <c r="D51" s="3">
        <v>4</v>
      </c>
      <c r="E51" s="70">
        <f>IF(ISERROR('半旬集計'!O50),NA(),'半旬集計'!O50)</f>
        <v>27</v>
      </c>
      <c r="F51" s="8">
        <v>14.506666666666666</v>
      </c>
      <c r="G51" s="70">
        <f>IF(ISERROR('半旬集計'!G50),NA(),'半旬集計'!G50)</f>
        <v>24.060000000000002</v>
      </c>
      <c r="H51" s="8">
        <v>23.75</v>
      </c>
      <c r="I51" s="70">
        <f>IF(ISERROR('半旬集計'!E50),NA(),'半旬集計'!E50)</f>
        <v>33.12</v>
      </c>
      <c r="J51" s="8">
        <v>32.29533333333333</v>
      </c>
      <c r="K51" s="11">
        <f>IF(ISERROR('半旬集計'!D50),NA(),'半旬集計'!D50)</f>
        <v>27.600000000000005</v>
      </c>
      <c r="L51" s="8">
        <v>27.473333333333333</v>
      </c>
      <c r="M51" s="70">
        <f>IF('半旬集計'!R50=0,NA(),'半旬集計'!R50)</f>
        <v>38.1</v>
      </c>
      <c r="N51" s="8">
        <v>35.17931034482758</v>
      </c>
    </row>
    <row r="52" spans="3:14" ht="13.5">
      <c r="C52" s="5"/>
      <c r="D52" s="3">
        <v>5</v>
      </c>
      <c r="E52" s="70">
        <f>IF(ISERROR('半旬集計'!O51),NA(),'半旬集計'!O51)</f>
        <v>2</v>
      </c>
      <c r="F52" s="8">
        <v>14.766666666666667</v>
      </c>
      <c r="G52" s="70">
        <f>IF(ISERROR('半旬集計'!G51),NA(),'半旬集計'!G51)</f>
        <v>24.46</v>
      </c>
      <c r="H52" s="8">
        <v>23.185333333333332</v>
      </c>
      <c r="I52" s="70">
        <f>IF(ISERROR('半旬集計'!E51),NA(),'半旬集計'!E51)</f>
        <v>34.52</v>
      </c>
      <c r="J52" s="8">
        <v>32.166666666666664</v>
      </c>
      <c r="K52" s="11">
        <f>IF(ISERROR('半旬集計'!D51),NA(),'半旬集計'!D51)</f>
        <v>28.859999999999996</v>
      </c>
      <c r="L52" s="8">
        <v>27.127333333333343</v>
      </c>
      <c r="M52" s="70">
        <f>IF('半旬集計'!R51=0,NA(),'半旬集計'!R51)</f>
        <v>42.9</v>
      </c>
      <c r="N52" s="8">
        <v>35.51428571428571</v>
      </c>
    </row>
    <row r="53" spans="3:14" ht="13.5">
      <c r="C53" s="6"/>
      <c r="D53" s="3">
        <v>6</v>
      </c>
      <c r="E53" s="70">
        <f>IF(ISERROR('半旬集計'!O52),NA(),'半旬集計'!O52)</f>
        <v>0</v>
      </c>
      <c r="F53" s="8">
        <v>28.603333333333335</v>
      </c>
      <c r="G53" s="70">
        <f>IF(ISERROR('半旬集計'!G52),NA(),'半旬集計'!G52)</f>
        <v>22.96666666666667</v>
      </c>
      <c r="H53" s="8">
        <v>22.988888888888894</v>
      </c>
      <c r="I53" s="70">
        <f>IF(ISERROR('半旬集計'!E52),NA(),'半旬集計'!E52)</f>
        <v>32.71666666666667</v>
      </c>
      <c r="J53" s="8">
        <v>31.947777777777777</v>
      </c>
      <c r="K53" s="11">
        <f>IF(ISERROR('半旬集計'!D52),NA(),'半旬集計'!D52)</f>
        <v>27.383333333333336</v>
      </c>
      <c r="L53" s="8">
        <v>26.958333333333332</v>
      </c>
      <c r="M53" s="70">
        <f>IF('半旬集計'!R52=0,NA(),'半旬集計'!R52)</f>
        <v>46.3</v>
      </c>
      <c r="N53" s="8">
        <v>40.91785714285714</v>
      </c>
    </row>
    <row r="54" spans="3:14" ht="13.5">
      <c r="C54" s="2" t="s">
        <v>20</v>
      </c>
      <c r="D54" s="3">
        <v>1</v>
      </c>
      <c r="E54" s="70">
        <f>IF(ISERROR('半旬集計'!O53),NA(),'半旬集計'!O53)</f>
        <v>0</v>
      </c>
      <c r="F54" s="12">
        <v>27.476666666666667</v>
      </c>
      <c r="G54" s="70">
        <f>IF(ISERROR('半旬集計'!G53),NA(),'半旬集計'!G53)</f>
        <v>19.26</v>
      </c>
      <c r="H54" s="7">
        <v>22.21</v>
      </c>
      <c r="I54" s="70">
        <f>IF(ISERROR('半旬集計'!E53),NA(),'半旬集計'!E53)</f>
        <v>28.54</v>
      </c>
      <c r="J54" s="7">
        <v>31.24599999999999</v>
      </c>
      <c r="K54" s="11">
        <f>IF(ISERROR('半旬集計'!D53),NA(),'半旬集計'!D53)</f>
        <v>23.699999999999996</v>
      </c>
      <c r="L54" s="7">
        <v>26.220666666666666</v>
      </c>
      <c r="M54" s="70">
        <f>IF('半旬集計'!R53=0,NA(),'半旬集計'!R53)</f>
        <v>24.400000000000002</v>
      </c>
      <c r="N54" s="4">
        <v>34.896666666666675</v>
      </c>
    </row>
    <row r="55" spans="3:14" ht="13.5">
      <c r="C55" s="5"/>
      <c r="D55" s="3">
        <v>2</v>
      </c>
      <c r="E55" s="70">
        <f>IF(ISERROR('半旬集計'!O54),NA(),'半旬集計'!O54)</f>
        <v>16</v>
      </c>
      <c r="F55" s="12">
        <v>37.95</v>
      </c>
      <c r="G55" s="70">
        <f>IF(ISERROR('半旬集計'!G54),NA(),'半旬集計'!G54)</f>
        <v>20.56</v>
      </c>
      <c r="H55" s="7">
        <v>21.85333333333333</v>
      </c>
      <c r="I55" s="70">
        <f>IF(ISERROR('半旬集計'!E54),NA(),'半旬集計'!E54)</f>
        <v>30.619999999999997</v>
      </c>
      <c r="J55" s="7">
        <v>30.347333333333335</v>
      </c>
      <c r="K55" s="11">
        <f>IF(ISERROR('半旬集計'!D54),NA(),'半旬集計'!D54)</f>
        <v>25.119999999999997</v>
      </c>
      <c r="L55" s="7">
        <v>25.548666666666666</v>
      </c>
      <c r="M55" s="70">
        <f>IF('半旬集計'!R54=0,NA(),'半旬集計'!R54)</f>
        <v>28.5</v>
      </c>
      <c r="N55" s="4">
        <v>29.77333333333333</v>
      </c>
    </row>
    <row r="56" spans="3:14" ht="13.5">
      <c r="C56" s="5"/>
      <c r="D56" s="3">
        <v>3</v>
      </c>
      <c r="E56" s="70">
        <f>IF(ISERROR('半旬集計'!O55),NA(),'半旬集計'!O55)</f>
        <v>90.5</v>
      </c>
      <c r="F56" s="12">
        <v>43.94</v>
      </c>
      <c r="G56" s="70">
        <f>IF(ISERROR('半旬集計'!G55),NA(),'半旬集計'!G55)</f>
        <v>20.32</v>
      </c>
      <c r="H56" s="7">
        <v>20.743333333333332</v>
      </c>
      <c r="I56" s="70">
        <f>IF(ISERROR('半旬集計'!E55),NA(),'半旬集計'!E55)</f>
        <v>28.22</v>
      </c>
      <c r="J56" s="7">
        <v>29.208333333333332</v>
      </c>
      <c r="K56" s="11">
        <f>IF(ISERROR('半旬集計'!D55),NA(),'半旬集計'!D55)</f>
        <v>23.979999999999997</v>
      </c>
      <c r="L56" s="7">
        <v>24.508666666666663</v>
      </c>
      <c r="M56" s="70">
        <f>IF('半旬集計'!R55=0,NA(),'半旬集計'!R55)</f>
        <v>22.700000000000003</v>
      </c>
      <c r="N56" s="4">
        <v>27.59666666666668</v>
      </c>
    </row>
    <row r="57" spans="3:14" ht="13.5">
      <c r="C57" s="5"/>
      <c r="D57" s="3">
        <v>4</v>
      </c>
      <c r="E57" s="70">
        <f>IF(ISERROR('半旬集計'!O56),NA(),'半旬集計'!O56)</f>
        <v>75</v>
      </c>
      <c r="F57" s="12">
        <v>36.15</v>
      </c>
      <c r="G57" s="70">
        <f>IF(ISERROR('半旬集計'!G56),NA(),'半旬集計'!G56)</f>
        <v>18.860000000000003</v>
      </c>
      <c r="H57" s="7">
        <v>19.765333333333334</v>
      </c>
      <c r="I57" s="70">
        <f>IF(ISERROR('半旬集計'!E56),NA(),'半旬集計'!E56)</f>
        <v>26.7</v>
      </c>
      <c r="J57" s="7">
        <v>28.27</v>
      </c>
      <c r="K57" s="11">
        <f>IF(ISERROR('半旬集計'!D56),NA(),'半旬集計'!D56)</f>
        <v>22.139999999999997</v>
      </c>
      <c r="L57" s="7">
        <v>23.62</v>
      </c>
      <c r="M57" s="70">
        <f>IF('半旬集計'!R56=0,NA(),'半旬集計'!R56)</f>
        <v>21.7</v>
      </c>
      <c r="N57" s="4">
        <v>27.77333333333333</v>
      </c>
    </row>
    <row r="58" spans="3:14" ht="13.5">
      <c r="C58" s="5"/>
      <c r="D58" s="3">
        <v>5</v>
      </c>
      <c r="E58" s="70">
        <f>IF(ISERROR('半旬集計'!O57),NA(),'半旬集計'!O57)</f>
        <v>3.5</v>
      </c>
      <c r="F58" s="12">
        <v>38.36333333333334</v>
      </c>
      <c r="G58" s="70">
        <f>IF(ISERROR('半旬集計'!G57),NA(),'半旬集計'!G57)</f>
        <v>17.66</v>
      </c>
      <c r="H58" s="7">
        <v>19</v>
      </c>
      <c r="I58" s="70">
        <f>IF(ISERROR('半旬集計'!E57),NA(),'半旬集計'!E57)</f>
        <v>25.52</v>
      </c>
      <c r="J58" s="7">
        <v>27.147333333333336</v>
      </c>
      <c r="K58" s="11">
        <f>IF(ISERROR('半旬集計'!D57),NA(),'半旬集計'!D57)</f>
        <v>21.1</v>
      </c>
      <c r="L58" s="7">
        <v>22.616666666666674</v>
      </c>
      <c r="M58" s="70">
        <f>IF('半旬集計'!R57=0,NA(),'半旬集計'!R57)</f>
        <v>19.8</v>
      </c>
      <c r="N58" s="4">
        <v>23.016666666666666</v>
      </c>
    </row>
    <row r="59" spans="3:14" ht="13.5">
      <c r="C59" s="6"/>
      <c r="D59" s="3">
        <v>6</v>
      </c>
      <c r="E59" s="70">
        <f>IF(ISERROR('半旬集計'!O58),NA(),'半旬集計'!O58)</f>
        <v>4.5</v>
      </c>
      <c r="F59" s="12">
        <v>36.46666666666667</v>
      </c>
      <c r="G59" s="70">
        <f>IF(ISERROR('半旬集計'!G58),NA(),'半旬集計'!G58)</f>
        <v>15.34</v>
      </c>
      <c r="H59" s="7">
        <v>17.411333333333335</v>
      </c>
      <c r="I59" s="70">
        <f>IF(ISERROR('半旬集計'!E58),NA(),'半旬集計'!E58)</f>
        <v>26.779999999999994</v>
      </c>
      <c r="J59" s="7">
        <v>25.890666666666664</v>
      </c>
      <c r="K59" s="11">
        <f>IF(ISERROR('半旬集計'!D58),NA(),'半旬集計'!D58)</f>
        <v>20.96</v>
      </c>
      <c r="L59" s="7">
        <v>21.32533333333333</v>
      </c>
      <c r="M59" s="70">
        <f>IF('半旬集計'!R58=0,NA(),'半旬集計'!R58)</f>
        <v>31.8</v>
      </c>
      <c r="N59" s="4">
        <v>22.593333333333327</v>
      </c>
    </row>
    <row r="60" spans="3:14" ht="13.5">
      <c r="C60" s="2" t="s">
        <v>22</v>
      </c>
      <c r="D60" s="3">
        <v>1</v>
      </c>
      <c r="E60" s="70">
        <f>IF(ISERROR('半旬集計'!O59),NA(),'半旬集計'!O59)</f>
        <v>18.5</v>
      </c>
      <c r="F60" s="12">
        <v>26.30666666666667</v>
      </c>
      <c r="G60" s="70">
        <f>IF(ISERROR('半旬集計'!G59),NA(),'半旬集計'!G59)</f>
        <v>15.36</v>
      </c>
      <c r="H60" s="7">
        <v>16.688666666666673</v>
      </c>
      <c r="I60" s="70">
        <f>IF(ISERROR('半旬集計'!E59),NA(),'半旬集計'!E59)</f>
        <v>24.02</v>
      </c>
      <c r="J60" s="7">
        <v>25.596000000000004</v>
      </c>
      <c r="K60" s="11">
        <f>IF(ISERROR('半旬集計'!D59),NA(),'半旬集計'!D59)</f>
        <v>19.939999999999998</v>
      </c>
      <c r="L60" s="7">
        <v>20.625333333333337</v>
      </c>
      <c r="M60" s="70">
        <f>IF('半旬集計'!R59=0,NA(),'半旬集計'!R59)</f>
        <v>14.899999999999999</v>
      </c>
      <c r="N60" s="4">
        <v>26.463333333333335</v>
      </c>
    </row>
    <row r="61" spans="3:14" ht="13.5">
      <c r="C61" s="5"/>
      <c r="D61" s="3">
        <v>2</v>
      </c>
      <c r="E61" s="70">
        <f>IF(ISERROR('半旬集計'!O60),NA(),'半旬集計'!O60)</f>
        <v>20.5</v>
      </c>
      <c r="F61" s="12">
        <v>37.43</v>
      </c>
      <c r="G61" s="70">
        <f>IF(ISERROR('半旬集計'!G60),NA(),'半旬集計'!G60)</f>
        <v>17.72</v>
      </c>
      <c r="H61" s="7">
        <v>15.392666666666672</v>
      </c>
      <c r="I61" s="70">
        <f>IF(ISERROR('半旬集計'!E60),NA(),'半旬集計'!E60)</f>
        <v>25.98</v>
      </c>
      <c r="J61" s="7">
        <v>24.023999999999994</v>
      </c>
      <c r="K61" s="11">
        <f>IF(ISERROR('半旬集計'!D60),NA(),'半旬集計'!D60)</f>
        <v>21</v>
      </c>
      <c r="L61" s="7">
        <v>19.32933333333333</v>
      </c>
      <c r="M61" s="70">
        <f>IF('半旬集計'!R60=0,NA(),'半旬集計'!R60)</f>
        <v>31.8</v>
      </c>
      <c r="N61" s="4">
        <v>22.473333333333336</v>
      </c>
    </row>
    <row r="62" spans="3:14" ht="13.5">
      <c r="C62" s="5"/>
      <c r="D62" s="3">
        <v>3</v>
      </c>
      <c r="E62" s="70">
        <f>IF(ISERROR('半旬集計'!O61),NA(),'半旬集計'!O61)</f>
        <v>27</v>
      </c>
      <c r="F62" s="12">
        <v>18.703333333333333</v>
      </c>
      <c r="G62" s="70">
        <f>IF(ISERROR('半旬集計'!G61),NA(),'半旬集計'!G61)</f>
        <v>17.380000000000003</v>
      </c>
      <c r="H62" s="7">
        <v>15.076</v>
      </c>
      <c r="I62" s="70">
        <f>IF(ISERROR('半旬集計'!E61),NA(),'半旬集計'!E61)</f>
        <v>23.720000000000002</v>
      </c>
      <c r="J62" s="7">
        <v>24.346000000000004</v>
      </c>
      <c r="K62" s="11">
        <f>IF(ISERROR('半旬集計'!D61),NA(),'半旬集計'!D61)</f>
        <v>19.999999999999996</v>
      </c>
      <c r="L62" s="7">
        <v>19.526666666666664</v>
      </c>
      <c r="M62" s="70">
        <f>IF('半旬集計'!R61=0,NA(),'半旬集計'!R61)</f>
        <v>15.2</v>
      </c>
      <c r="N62" s="4">
        <v>28.026666666666664</v>
      </c>
    </row>
    <row r="63" spans="3:14" ht="13.5">
      <c r="C63" s="5"/>
      <c r="D63" s="3">
        <v>4</v>
      </c>
      <c r="E63" s="70">
        <f>IF(ISERROR('半旬集計'!O62),NA(),'半旬集計'!O62)</f>
        <v>92.5</v>
      </c>
      <c r="F63" s="12">
        <v>22.07</v>
      </c>
      <c r="G63" s="70">
        <f>IF(ISERROR('半旬集計'!G62),NA(),'半旬集計'!G62)</f>
        <v>13.48</v>
      </c>
      <c r="H63" s="7">
        <v>12.95</v>
      </c>
      <c r="I63" s="70">
        <f>IF(ISERROR('半旬集計'!E62),NA(),'半旬集計'!E62)</f>
        <v>17.520000000000003</v>
      </c>
      <c r="J63" s="7">
        <v>22.612666666666666</v>
      </c>
      <c r="K63" s="11">
        <f>IF(ISERROR('半旬集計'!D62),NA(),'半旬集計'!D62)</f>
        <v>15.4</v>
      </c>
      <c r="L63" s="7">
        <v>17.331999999999997</v>
      </c>
      <c r="M63" s="70">
        <f>IF('半旬集計'!R62=0,NA(),'半旬集計'!R62)</f>
        <v>0.5</v>
      </c>
      <c r="N63" s="4">
        <v>26.69</v>
      </c>
    </row>
    <row r="64" spans="3:14" ht="13.5">
      <c r="C64" s="5"/>
      <c r="D64" s="3">
        <v>5</v>
      </c>
      <c r="E64" s="70">
        <f>IF(ISERROR('半旬集計'!O63),NA(),'半旬集計'!O63)</f>
        <v>431.5</v>
      </c>
      <c r="F64" s="12">
        <v>12.456666666666667</v>
      </c>
      <c r="G64" s="70">
        <f>IF(ISERROR('半旬集計'!G63),NA(),'半旬集計'!G63)</f>
        <v>13.080000000000002</v>
      </c>
      <c r="H64" s="7">
        <v>11.876</v>
      </c>
      <c r="I64" s="70">
        <f>IF(ISERROR('半旬集計'!E63),NA(),'半旬集計'!E63)</f>
        <v>18.2</v>
      </c>
      <c r="J64" s="7">
        <v>21.842000000000002</v>
      </c>
      <c r="K64" s="11">
        <f>IF(ISERROR('半旬集計'!D63),NA(),'半旬集計'!D63)</f>
        <v>15.680000000000001</v>
      </c>
      <c r="L64" s="7">
        <v>16.364666666666665</v>
      </c>
      <c r="M64" s="70">
        <f>IF('半旬集計'!R63=0,NA(),'半旬集計'!R63)</f>
        <v>7.699999999999999</v>
      </c>
      <c r="N64" s="4">
        <v>26.703333333333333</v>
      </c>
    </row>
    <row r="65" spans="3:14" ht="13.5">
      <c r="C65" s="6"/>
      <c r="D65" s="3">
        <v>6</v>
      </c>
      <c r="E65" s="70">
        <f>IF(ISERROR('半旬集計'!O64),NA(),'半旬集計'!O64)</f>
        <v>108.5</v>
      </c>
      <c r="F65" s="12">
        <v>21.183333333333334</v>
      </c>
      <c r="G65" s="70">
        <f>IF(ISERROR('半旬集計'!G64),NA(),'半旬集計'!G64)</f>
        <v>10.666666666666666</v>
      </c>
      <c r="H65" s="7">
        <v>11.105</v>
      </c>
      <c r="I65" s="70">
        <f>IF(ISERROR('半旬集計'!E64),NA(),'半旬集計'!E64)</f>
        <v>19.566666666666666</v>
      </c>
      <c r="J65" s="7">
        <v>20.73722222222222</v>
      </c>
      <c r="K65" s="11">
        <f>IF(ISERROR('半旬集計'!D64),NA(),'半旬集計'!D64)</f>
        <v>14.85</v>
      </c>
      <c r="L65" s="7">
        <v>15.540555555555557</v>
      </c>
      <c r="M65" s="70">
        <f>IF('半旬集計'!R64=0,NA(),'半旬集計'!R64)</f>
        <v>28.4</v>
      </c>
      <c r="N65" s="4">
        <v>29.073333333333334</v>
      </c>
    </row>
    <row r="66" spans="3:14" ht="13.5">
      <c r="C66" s="2" t="s">
        <v>21</v>
      </c>
      <c r="D66" s="3">
        <v>1</v>
      </c>
      <c r="E66" s="70">
        <f>IF(ISERROR('半旬集計'!O65),NA(),'半旬集計'!O65)</f>
        <v>0</v>
      </c>
      <c r="F66" s="12">
        <v>16.63</v>
      </c>
      <c r="G66" s="70">
        <f>IF(ISERROR('半旬集計'!G65),NA(),'半旬集計'!G65)</f>
        <v>8.72</v>
      </c>
      <c r="H66" s="7">
        <v>10.317333333333334</v>
      </c>
      <c r="I66" s="70">
        <f>IF(ISERROR('半旬集計'!E65),NA(),'半旬集計'!E65)</f>
        <v>20.119999999999997</v>
      </c>
      <c r="J66" s="7">
        <v>20.33933333333333</v>
      </c>
      <c r="K66" s="11">
        <f>IF(ISERROR('半旬集計'!D65),NA(),'半旬集計'!D65)</f>
        <v>13.639999999999997</v>
      </c>
      <c r="L66" s="7">
        <v>14.94</v>
      </c>
      <c r="M66" s="70">
        <f>IF('半旬集計'!R65=0,NA(),'半旬集計'!R65)</f>
        <v>34.6</v>
      </c>
      <c r="N66" s="4">
        <v>24.6</v>
      </c>
    </row>
    <row r="67" spans="3:14" ht="13.5">
      <c r="C67" s="5"/>
      <c r="D67" s="3">
        <v>2</v>
      </c>
      <c r="E67" s="70">
        <f>IF(ISERROR('半旬集計'!O66),NA(),'半旬集計'!O66)</f>
        <v>8.5</v>
      </c>
      <c r="F67" s="12">
        <v>13.296666666666665</v>
      </c>
      <c r="G67" s="70">
        <f>IF(ISERROR('半旬集計'!G66),NA(),'半旬集計'!G66)</f>
        <v>9.120000000000001</v>
      </c>
      <c r="H67" s="7">
        <v>10.315999999999999</v>
      </c>
      <c r="I67" s="70">
        <f>IF(ISERROR('半旬集計'!E66),NA(),'半旬集計'!E66)</f>
        <v>19.56</v>
      </c>
      <c r="J67" s="7">
        <v>19.822666666666667</v>
      </c>
      <c r="K67" s="11">
        <f>IF(ISERROR('半旬集計'!D66),NA(),'半旬集計'!D66)</f>
        <v>14.36</v>
      </c>
      <c r="L67" s="7">
        <v>14.572</v>
      </c>
      <c r="M67" s="70">
        <f>IF('半旬集計'!R66=0,NA(),'半旬集計'!R66)</f>
        <v>29.299999999999997</v>
      </c>
      <c r="N67" s="4">
        <v>22.543333333333333</v>
      </c>
    </row>
    <row r="68" spans="3:14" ht="13.5">
      <c r="C68" s="5"/>
      <c r="D68" s="3">
        <v>3</v>
      </c>
      <c r="E68" s="70">
        <f>IF(ISERROR('半旬集計'!O67),NA(),'半旬集計'!O67)</f>
        <v>25.5</v>
      </c>
      <c r="F68" s="12">
        <v>20.383333333333333</v>
      </c>
      <c r="G68" s="70">
        <f>IF(ISERROR('半旬集計'!G67),NA(),'半旬集計'!G67)</f>
        <v>7.88</v>
      </c>
      <c r="H68" s="7">
        <v>9.163333333333332</v>
      </c>
      <c r="I68" s="70">
        <f>IF(ISERROR('半旬集計'!E67),NA(),'半旬集計'!E67)</f>
        <v>16.96</v>
      </c>
      <c r="J68" s="7">
        <v>18.456000000000003</v>
      </c>
      <c r="K68" s="11">
        <f>IF(ISERROR('半旬集計'!D67),NA(),'半旬集計'!D67)</f>
        <v>12.18</v>
      </c>
      <c r="L68" s="7">
        <v>13.461333333333334</v>
      </c>
      <c r="M68" s="70">
        <f>IF('半旬集計'!R67=0,NA(),'半旬集計'!R67)</f>
        <v>25.400000000000002</v>
      </c>
      <c r="N68" s="4">
        <v>19.583333333333332</v>
      </c>
    </row>
    <row r="69" spans="3:14" ht="13.5">
      <c r="C69" s="5"/>
      <c r="D69" s="3">
        <v>4</v>
      </c>
      <c r="E69" s="70">
        <f>IF(ISERROR('半旬集計'!O68),NA(),'半旬集計'!O68)</f>
        <v>24</v>
      </c>
      <c r="F69" s="12">
        <v>13.76</v>
      </c>
      <c r="G69" s="70">
        <f>IF(ISERROR('半旬集計'!G68),NA(),'半旬集計'!G68)</f>
        <v>5.58</v>
      </c>
      <c r="H69" s="7">
        <v>7.365333333333334</v>
      </c>
      <c r="I69" s="70">
        <f>IF(ISERROR('半旬集計'!E68),NA(),'半旬集計'!E68)</f>
        <v>12</v>
      </c>
      <c r="J69" s="7">
        <v>16.95466666666666</v>
      </c>
      <c r="K69" s="11">
        <f>IF(ISERROR('半旬集計'!D68),NA(),'半旬集計'!D68)</f>
        <v>8.879999999999999</v>
      </c>
      <c r="L69" s="7">
        <v>11.779333333333334</v>
      </c>
      <c r="M69" s="70">
        <f>IF('半旬集計'!R68=0,NA(),'半旬集計'!R68)</f>
        <v>12.3</v>
      </c>
      <c r="N69" s="4">
        <v>20.63</v>
      </c>
    </row>
    <row r="70" spans="3:14" ht="13.5">
      <c r="C70" s="5"/>
      <c r="D70" s="3">
        <v>5</v>
      </c>
      <c r="E70" s="70">
        <f>IF(ISERROR('半旬集計'!O69),NA(),'半旬集計'!O69)</f>
        <v>18.5</v>
      </c>
      <c r="F70" s="12">
        <v>15.54</v>
      </c>
      <c r="G70" s="70">
        <f>IF(ISERROR('半旬集計'!G69),NA(),'半旬集計'!G69)</f>
        <v>3.7600000000000002</v>
      </c>
      <c r="H70" s="7">
        <v>6.516</v>
      </c>
      <c r="I70" s="70">
        <f>IF(ISERROR('半旬集計'!E69),NA(),'半旬集計'!E69)</f>
        <v>13.4</v>
      </c>
      <c r="J70" s="7">
        <v>16.592666666666666</v>
      </c>
      <c r="K70" s="11">
        <f>IF(ISERROR('半旬集計'!D69),NA(),'半旬集計'!D69)</f>
        <v>8.66</v>
      </c>
      <c r="L70" s="7">
        <v>11.065333333333333</v>
      </c>
      <c r="M70" s="70">
        <f>IF('半旬集計'!R69=0,NA(),'半旬集計'!R69)</f>
        <v>20.300000000000004</v>
      </c>
      <c r="N70" s="4">
        <v>22.48333333333333</v>
      </c>
    </row>
    <row r="71" spans="3:14" ht="13.5">
      <c r="C71" s="6"/>
      <c r="D71" s="3">
        <v>6</v>
      </c>
      <c r="E71" s="70">
        <f>IF(ISERROR('半旬集計'!O70),NA(),'半旬集計'!O70)</f>
        <v>10.5</v>
      </c>
      <c r="F71" s="12">
        <v>26.706666666666667</v>
      </c>
      <c r="G71" s="70">
        <f>IF(ISERROR('半旬集計'!G70),NA(),'半旬集計'!G70)</f>
        <v>7.94</v>
      </c>
      <c r="H71" s="7">
        <v>6.006666666666667</v>
      </c>
      <c r="I71" s="70">
        <f>IF(ISERROR('半旬集計'!E70),NA(),'半旬集計'!E70)</f>
        <v>16.68</v>
      </c>
      <c r="J71" s="7">
        <v>15.37733333333333</v>
      </c>
      <c r="K71" s="11">
        <f>IF(ISERROR('半旬集計'!D70),NA(),'半旬集計'!D70)</f>
        <v>11.819999999999999</v>
      </c>
      <c r="L71" s="7">
        <v>10.438666666666668</v>
      </c>
      <c r="M71" s="70">
        <f>IF('半旬集計'!R70=0,NA(),'半旬集計'!R70)</f>
        <v>15.5</v>
      </c>
      <c r="N71" s="4">
        <v>18.19333333333333</v>
      </c>
    </row>
    <row r="72" spans="3:14" ht="13.5">
      <c r="C72" s="2" t="s">
        <v>23</v>
      </c>
      <c r="D72" s="3">
        <v>1</v>
      </c>
      <c r="E72" s="70">
        <f>IF(ISERROR('半旬集計'!O71),NA(),'半旬集計'!O71)</f>
        <v>3</v>
      </c>
      <c r="F72" s="12">
        <v>15.306666666666667</v>
      </c>
      <c r="G72" s="70">
        <f>IF(ISERROR('半旬集計'!G71),NA(),'半旬集計'!G71)</f>
        <v>3.96</v>
      </c>
      <c r="H72" s="7">
        <v>5.086</v>
      </c>
      <c r="I72" s="70">
        <f>IF(ISERROR('半旬集計'!E71),NA(),'半旬集計'!E71)</f>
        <v>11.7</v>
      </c>
      <c r="J72" s="7">
        <v>14.734666666666664</v>
      </c>
      <c r="K72" s="11">
        <f>IF(ISERROR('半旬集計'!D71),NA(),'半旬集計'!D71)</f>
        <v>7.220000000000001</v>
      </c>
      <c r="L72" s="7">
        <v>9.483333333333333</v>
      </c>
      <c r="M72" s="70">
        <f>IF('半旬集計'!R71=0,NA(),'半旬集計'!R71)</f>
        <v>17.8</v>
      </c>
      <c r="N72" s="4">
        <v>20.351724137931033</v>
      </c>
    </row>
    <row r="73" spans="3:14" ht="13.5">
      <c r="C73" s="5"/>
      <c r="D73" s="3">
        <v>2</v>
      </c>
      <c r="E73" s="70">
        <f>IF(ISERROR('半旬集計'!O72),NA(),'半旬集計'!O72)</f>
        <v>9.5</v>
      </c>
      <c r="F73" s="12">
        <v>9.346666666666666</v>
      </c>
      <c r="G73" s="70">
        <f>IF(ISERROR('半旬集計'!G72),NA(),'半旬集計'!G72)</f>
        <v>1.6200000000000003</v>
      </c>
      <c r="H73" s="7">
        <v>4.326666666666667</v>
      </c>
      <c r="I73" s="70">
        <f>IF(ISERROR('半旬集計'!E72),NA(),'半旬集計'!E72)</f>
        <v>10.440000000000001</v>
      </c>
      <c r="J73" s="7">
        <v>13.663333333333332</v>
      </c>
      <c r="K73" s="11">
        <f>IF(ISERROR('半旬集計'!D72),NA(),'半旬集計'!D72)</f>
        <v>5.779999999999999</v>
      </c>
      <c r="L73" s="7">
        <v>8.656666666666666</v>
      </c>
      <c r="M73" s="70">
        <f>IF('半旬集計'!R72=0,NA(),'半旬集計'!R72)</f>
        <v>15.2</v>
      </c>
      <c r="N73" s="4">
        <v>18.62413793103448</v>
      </c>
    </row>
    <row r="74" spans="3:14" ht="13.5">
      <c r="C74" s="5"/>
      <c r="D74" s="3">
        <v>3</v>
      </c>
      <c r="E74" s="70">
        <f>IF(ISERROR('半旬集計'!O73),NA(),'半旬集計'!O73)</f>
        <v>0.5</v>
      </c>
      <c r="F74" s="12">
        <v>8.686666666666667</v>
      </c>
      <c r="G74" s="70">
        <f>IF(ISERROR('半旬集計'!G73),NA(),'半旬集計'!G73)</f>
        <v>1.78</v>
      </c>
      <c r="H74" s="7">
        <v>4.094</v>
      </c>
      <c r="I74" s="70">
        <f>IF(ISERROR('半旬集計'!E73),NA(),'半旬集計'!E73)</f>
        <v>8.06</v>
      </c>
      <c r="J74" s="7">
        <v>12.998000000000001</v>
      </c>
      <c r="K74" s="11">
        <f>IF(ISERROR('半旬集計'!D73),NA(),'半旬集計'!D73)</f>
        <v>4.959999999999999</v>
      </c>
      <c r="L74" s="7">
        <v>8.138666666666667</v>
      </c>
      <c r="M74" s="70">
        <f>IF('半旬集計'!R73=0,NA(),'半旬集計'!R73)</f>
        <v>15.4</v>
      </c>
      <c r="N74" s="4">
        <v>16.27241379310345</v>
      </c>
    </row>
    <row r="75" spans="3:14" ht="13.5">
      <c r="C75" s="5"/>
      <c r="D75" s="3">
        <v>4</v>
      </c>
      <c r="E75" s="70">
        <f>IF(ISERROR('半旬集計'!O74),NA(),'半旬集計'!O74)</f>
        <v>0</v>
      </c>
      <c r="F75" s="12">
        <v>8.933333333333334</v>
      </c>
      <c r="G75" s="70">
        <f>IF(ISERROR('半旬集計'!G74),NA(),'半旬集計'!G74)</f>
        <v>1.2999999999999998</v>
      </c>
      <c r="H75" s="7">
        <v>2.7586666666666657</v>
      </c>
      <c r="I75" s="70">
        <f>IF(ISERROR('半旬集計'!E74),NA(),'半旬集計'!E74)</f>
        <v>8.76</v>
      </c>
      <c r="J75" s="7">
        <v>11.672666666666665</v>
      </c>
      <c r="K75" s="11">
        <f>IF(ISERROR('半旬集計'!D74),NA(),'半旬集計'!D74)</f>
        <v>4.5600000000000005</v>
      </c>
      <c r="L75" s="7">
        <v>7.147333333333335</v>
      </c>
      <c r="M75" s="70">
        <f>IF('半旬集計'!R74=0,NA(),'半旬集計'!R74)</f>
        <v>13.9</v>
      </c>
      <c r="N75" s="4">
        <v>17</v>
      </c>
    </row>
    <row r="76" spans="3:14" ht="13.5">
      <c r="C76" s="5"/>
      <c r="D76" s="3">
        <v>5</v>
      </c>
      <c r="E76" s="70">
        <f>IF(ISERROR('半旬集計'!O75),NA(),'半旬集計'!O75)</f>
        <v>64.5</v>
      </c>
      <c r="F76" s="12">
        <v>6.9</v>
      </c>
      <c r="G76" s="70">
        <f>IF(ISERROR('半旬集計'!G75),NA(),'半旬集計'!G75)</f>
        <v>1.4600000000000002</v>
      </c>
      <c r="H76" s="7">
        <v>2.536666666666667</v>
      </c>
      <c r="I76" s="70">
        <f>IF(ISERROR('半旬集計'!E75),NA(),'半旬集計'!E75)</f>
        <v>12.440000000000001</v>
      </c>
      <c r="J76" s="7">
        <v>12.064666666666666</v>
      </c>
      <c r="K76" s="11">
        <f>IF(ISERROR('半旬集計'!D75),NA(),'半旬集計'!D75)</f>
        <v>6.38</v>
      </c>
      <c r="L76" s="7">
        <v>6.906666666666668</v>
      </c>
      <c r="M76" s="70">
        <f>IF('半旬集計'!R75=0,NA(),'半旬集計'!R75)</f>
        <v>19.1</v>
      </c>
      <c r="N76" s="4">
        <v>18.24827586206897</v>
      </c>
    </row>
    <row r="77" spans="3:14" ht="13.5">
      <c r="C77" s="6"/>
      <c r="D77" s="3">
        <v>6</v>
      </c>
      <c r="E77" s="72">
        <f>IF(ISERROR('半旬集計'!O76),NA(),'半旬集計'!O76)</f>
        <v>0</v>
      </c>
      <c r="F77" s="12">
        <v>10.173333333333334</v>
      </c>
      <c r="G77" s="72">
        <f>IF(ISERROR('半旬集計'!G76),NA(),'半旬集計'!G76)</f>
        <v>2.25</v>
      </c>
      <c r="H77" s="7">
        <v>2.23</v>
      </c>
      <c r="I77" s="72">
        <f>IF(ISERROR('半旬集計'!E76),NA(),'半旬集計'!E76)</f>
        <v>9</v>
      </c>
      <c r="J77" s="7">
        <v>11.306666666666667</v>
      </c>
      <c r="K77" s="11">
        <f>IF(ISERROR('半旬集計'!D76),NA(),'半旬集計'!D76)</f>
        <v>5.866666666666667</v>
      </c>
      <c r="L77" s="7">
        <v>6.406666666666665</v>
      </c>
      <c r="M77" s="72">
        <f>IF('半旬集計'!R76=0,NA(),'半旬集計'!R76)</f>
        <v>14.3</v>
      </c>
      <c r="N77" s="4">
        <v>21.293103448275858</v>
      </c>
    </row>
    <row r="78" spans="3:14" ht="13.5">
      <c r="C78" s="93" t="s">
        <v>82</v>
      </c>
      <c r="D78" s="79"/>
      <c r="E78" s="8">
        <f>SUM(E6:E77)</f>
        <v>2011</v>
      </c>
      <c r="F78" s="8">
        <f>SUM(F6:F77)</f>
        <v>1660.166666666667</v>
      </c>
      <c r="G78" s="7">
        <f aca="true" t="shared" si="0" ref="G78:L78">AVERAGE(G6:G77)</f>
        <v>11.33856481481482</v>
      </c>
      <c r="H78" s="7">
        <f t="shared" si="0"/>
        <v>11.732169753086422</v>
      </c>
      <c r="I78" s="7">
        <f t="shared" si="0"/>
        <v>20.720092592592593</v>
      </c>
      <c r="J78" s="7">
        <f t="shared" si="0"/>
        <v>21.015759259259262</v>
      </c>
      <c r="K78" s="7">
        <f t="shared" si="0"/>
        <v>15.7300462962963</v>
      </c>
      <c r="L78" s="7">
        <f t="shared" si="0"/>
        <v>16.070441358024695</v>
      </c>
      <c r="M78" s="8">
        <f>SUM(M6:M77)</f>
        <v>1899.8000000000002</v>
      </c>
      <c r="N78" s="8">
        <f>SUM(N6:N77)</f>
        <v>1908.9765106732345</v>
      </c>
    </row>
  </sheetData>
  <sheetProtection/>
  <mergeCells count="5">
    <mergeCell ref="E3:F3"/>
    <mergeCell ref="G3:H3"/>
    <mergeCell ref="I3:J3"/>
    <mergeCell ref="K3:L3"/>
    <mergeCell ref="M3:N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C1:O92"/>
  <sheetViews>
    <sheetView view="pageBreakPreview" zoomScaleSheetLayoutView="100" workbookViewId="0" topLeftCell="B10">
      <selection activeCell="A8" sqref="A8"/>
    </sheetView>
  </sheetViews>
  <sheetFormatPr defaultColWidth="9.00390625" defaultRowHeight="13.5" outlineLevelRow="2"/>
  <cols>
    <col min="2" max="2" width="3.00390625" style="0" customWidth="1"/>
    <col min="3" max="3" width="5.625" style="0" customWidth="1"/>
    <col min="4" max="4" width="6.625" style="0" hidden="1" customWidth="1"/>
    <col min="5" max="5" width="5.125" style="0" customWidth="1"/>
    <col min="6" max="15" width="7.50390625" style="0" customWidth="1"/>
  </cols>
  <sheetData>
    <row r="1" ht="21" customHeight="1">
      <c r="E1" s="105" t="s">
        <v>100</v>
      </c>
    </row>
    <row r="2" ht="24.75" customHeight="1">
      <c r="L2" t="s">
        <v>87</v>
      </c>
    </row>
    <row r="3" spans="3:15" ht="15.75">
      <c r="C3" s="104" t="s">
        <v>91</v>
      </c>
      <c r="D3" s="101"/>
      <c r="E3" s="79"/>
      <c r="F3" s="167" t="s">
        <v>2</v>
      </c>
      <c r="G3" s="167"/>
      <c r="H3" s="167" t="s">
        <v>1</v>
      </c>
      <c r="I3" s="167"/>
      <c r="J3" s="167" t="s">
        <v>0</v>
      </c>
      <c r="K3" s="167"/>
      <c r="L3" s="167" t="s">
        <v>85</v>
      </c>
      <c r="M3" s="167"/>
      <c r="N3" s="167" t="s">
        <v>86</v>
      </c>
      <c r="O3" s="167"/>
    </row>
    <row r="4" spans="3:15" ht="9.75" customHeight="1">
      <c r="C4" s="58"/>
      <c r="D4" s="78"/>
      <c r="E4" s="59"/>
      <c r="F4" s="86"/>
      <c r="G4" s="86"/>
      <c r="H4" s="86"/>
      <c r="I4" s="86"/>
      <c r="J4" s="86"/>
      <c r="K4" s="86"/>
      <c r="L4" s="2"/>
      <c r="M4" s="2"/>
      <c r="N4" s="86"/>
      <c r="O4" s="86"/>
    </row>
    <row r="5" spans="3:15" s="90" customFormat="1" ht="35.25" customHeight="1">
      <c r="C5" s="102" t="s">
        <v>68</v>
      </c>
      <c r="D5" s="87" t="s">
        <v>69</v>
      </c>
      <c r="E5" s="88" t="s">
        <v>63</v>
      </c>
      <c r="F5" s="89" t="s">
        <v>10</v>
      </c>
      <c r="G5" s="89" t="s">
        <v>11</v>
      </c>
      <c r="H5" s="89" t="s">
        <v>8</v>
      </c>
      <c r="I5" s="89" t="s">
        <v>9</v>
      </c>
      <c r="J5" s="89" t="s">
        <v>6</v>
      </c>
      <c r="K5" s="89" t="s">
        <v>7</v>
      </c>
      <c r="L5" s="89" t="s">
        <v>25</v>
      </c>
      <c r="M5" s="89" t="s">
        <v>26</v>
      </c>
      <c r="N5" s="89" t="s">
        <v>4</v>
      </c>
      <c r="O5" s="89" t="s">
        <v>5</v>
      </c>
    </row>
    <row r="6" spans="3:15" ht="15" customHeight="1" outlineLevel="2">
      <c r="C6" s="56" t="s">
        <v>12</v>
      </c>
      <c r="D6" s="2" t="s">
        <v>65</v>
      </c>
      <c r="E6" s="3">
        <v>1</v>
      </c>
      <c r="F6" s="11">
        <f>IF(ISERROR('半旬集計'!D5),NA(),'半旬集計'!D5)</f>
        <v>6.82</v>
      </c>
      <c r="G6" s="8">
        <v>5.885333333333333</v>
      </c>
      <c r="H6" s="70">
        <f>IF(ISERROR('半旬集計'!E5),NA(),'半旬集計'!E5)</f>
        <v>12.24</v>
      </c>
      <c r="I6" s="8">
        <v>10.612000000000002</v>
      </c>
      <c r="J6" s="70">
        <f>IF(ISERROR('半旬集計'!G5),NA(),'半旬集計'!G5)</f>
        <v>2.5799999999999996</v>
      </c>
      <c r="K6" s="8">
        <v>1.7473333333333334</v>
      </c>
      <c r="L6" s="70">
        <f>IF('半旬集計'!R5=0,NA(),'半旬集計'!R5)</f>
        <v>22.2</v>
      </c>
      <c r="M6" s="8">
        <v>17.231034482758623</v>
      </c>
      <c r="N6" s="70">
        <f>IF(ISERROR('半旬集計'!O5),NA(),'半旬集計'!O5)</f>
        <v>0</v>
      </c>
      <c r="O6" s="8">
        <v>11.746666666666666</v>
      </c>
    </row>
    <row r="7" spans="3:15" ht="15" customHeight="1" outlineLevel="2">
      <c r="C7" s="80" t="s">
        <v>12</v>
      </c>
      <c r="D7" s="6" t="s">
        <v>65</v>
      </c>
      <c r="E7" s="3">
        <v>2</v>
      </c>
      <c r="F7" s="11">
        <f>IF(ISERROR('半旬集計'!D6),NA(),'半旬集計'!D6)</f>
        <v>6.82</v>
      </c>
      <c r="G7" s="8">
        <v>5.91</v>
      </c>
      <c r="H7" s="70">
        <f>IF(ISERROR('半旬集計'!E6),NA(),'半旬集計'!E6)</f>
        <v>10.72</v>
      </c>
      <c r="I7" s="8">
        <v>10.607333333333331</v>
      </c>
      <c r="J7" s="70">
        <f>IF(ISERROR('半旬集計'!G6),NA(),'半旬集計'!G6)</f>
        <v>2.7600000000000002</v>
      </c>
      <c r="K7" s="8">
        <v>1.7719999999999996</v>
      </c>
      <c r="L7" s="70">
        <f>IF('半旬集計'!R6=0,NA(),'半旬集計'!R6)</f>
        <v>17.8</v>
      </c>
      <c r="M7" s="8">
        <v>15.537931034482757</v>
      </c>
      <c r="N7" s="70">
        <f>IF(ISERROR('半旬集計'!O6),NA(),'半旬集計'!O6)</f>
        <v>40</v>
      </c>
      <c r="O7" s="8">
        <v>8.313333333333334</v>
      </c>
    </row>
    <row r="8" spans="3:15" ht="15" customHeight="1" outlineLevel="2">
      <c r="C8" s="80" t="s">
        <v>12</v>
      </c>
      <c r="D8" s="2" t="s">
        <v>66</v>
      </c>
      <c r="E8" s="3">
        <v>3</v>
      </c>
      <c r="F8" s="11">
        <f>IF(ISERROR('半旬集計'!D7),NA(),'半旬集計'!D7)</f>
        <v>5.0200000000000005</v>
      </c>
      <c r="G8" s="8">
        <v>5.3373333333333335</v>
      </c>
      <c r="H8" s="70">
        <f>IF(ISERROR('半旬集計'!E7),NA(),'半旬集計'!E7)</f>
        <v>7.420000000000002</v>
      </c>
      <c r="I8" s="8">
        <v>9.834666666666665</v>
      </c>
      <c r="J8" s="70">
        <f>IF(ISERROR('半旬集計'!G7),NA(),'半旬集計'!G7)</f>
        <v>1.54</v>
      </c>
      <c r="K8" s="8">
        <v>1.3273333333333328</v>
      </c>
      <c r="L8" s="70">
        <f>IF('半旬集計'!R7=0,NA(),'半旬集計'!R7)</f>
        <v>10.299999999999999</v>
      </c>
      <c r="M8" s="8">
        <v>16.717241379310344</v>
      </c>
      <c r="N8" s="70">
        <f>IF(ISERROR('半旬集計'!O7),NA(),'半旬集計'!O7)</f>
        <v>0.5</v>
      </c>
      <c r="O8" s="8">
        <v>9.55</v>
      </c>
    </row>
    <row r="9" spans="3:15" ht="15" customHeight="1" outlineLevel="2">
      <c r="C9" s="80" t="s">
        <v>12</v>
      </c>
      <c r="D9" s="6" t="s">
        <v>66</v>
      </c>
      <c r="E9" s="3">
        <v>4</v>
      </c>
      <c r="F9" s="11">
        <f>IF(ISERROR('半旬集計'!D8),NA(),'半旬集計'!D8)</f>
        <v>4.779999999999999</v>
      </c>
      <c r="G9" s="8">
        <v>5.541333333333333</v>
      </c>
      <c r="H9" s="70">
        <f>IF(ISERROR('半旬集計'!E8),NA(),'半旬集計'!E8)</f>
        <v>9.26</v>
      </c>
      <c r="I9" s="8">
        <v>10.364666666666666</v>
      </c>
      <c r="J9" s="70">
        <f>IF(ISERROR('半旬集計'!G8),NA(),'半旬集計'!G8)</f>
        <v>0.5800000000000001</v>
      </c>
      <c r="K9" s="8">
        <v>1.2766666666666668</v>
      </c>
      <c r="L9" s="70">
        <f>IF('半旬集計'!R8=0,NA(),'半旬集計'!R8)</f>
        <v>19.7</v>
      </c>
      <c r="M9" s="8">
        <v>18.91724137931034</v>
      </c>
      <c r="N9" s="70">
        <f>IF(ISERROR('半旬集計'!O8),NA(),'半旬集計'!O8)</f>
        <v>7</v>
      </c>
      <c r="O9" s="8">
        <v>11.213333333333333</v>
      </c>
    </row>
    <row r="10" spans="3:15" ht="15" customHeight="1" outlineLevel="2">
      <c r="C10" s="80" t="s">
        <v>12</v>
      </c>
      <c r="D10" s="2" t="s">
        <v>67</v>
      </c>
      <c r="E10" s="3">
        <v>5</v>
      </c>
      <c r="F10" s="11">
        <f>IF(ISERROR('半旬集計'!D9),NA(),'半旬集計'!D9)</f>
        <v>2.5200000000000005</v>
      </c>
      <c r="G10" s="8">
        <v>4.748666666666667</v>
      </c>
      <c r="H10" s="70">
        <f>IF(ISERROR('半旬集計'!E9),NA(),'半旬集計'!E9)</f>
        <v>6.3199999999999985</v>
      </c>
      <c r="I10" s="8">
        <v>9.171999999999999</v>
      </c>
      <c r="J10" s="70">
        <f>IF(ISERROR('半旬集計'!G9),NA(),'半旬集計'!G9)</f>
        <v>-0.62</v>
      </c>
      <c r="K10" s="8">
        <v>0.7326666666666667</v>
      </c>
      <c r="L10" s="70">
        <f>IF('半旬集計'!R9=0,NA(),'半旬集計'!R9)</f>
        <v>13.1</v>
      </c>
      <c r="M10" s="8">
        <v>15.479310344827587</v>
      </c>
      <c r="N10" s="70">
        <f>IF(ISERROR('半旬集計'!O9),NA(),'半旬集計'!O9)</f>
        <v>14</v>
      </c>
      <c r="O10" s="8">
        <v>14.156666666666666</v>
      </c>
    </row>
    <row r="11" spans="3:15" ht="15" customHeight="1" outlineLevel="2">
      <c r="C11" s="81" t="s">
        <v>12</v>
      </c>
      <c r="D11" s="6" t="s">
        <v>67</v>
      </c>
      <c r="E11" s="3">
        <v>6</v>
      </c>
      <c r="F11" s="11">
        <f>IF(ISERROR('半旬集計'!D10),NA(),'半旬集計'!D10)</f>
        <v>6.533333333333334</v>
      </c>
      <c r="G11" s="8">
        <v>4.741111111111111</v>
      </c>
      <c r="H11" s="70">
        <f>IF(ISERROR('半旬集計'!E10),NA(),'半旬集計'!E10)</f>
        <v>12.633333333333333</v>
      </c>
      <c r="I11" s="8">
        <v>9.77</v>
      </c>
      <c r="J11" s="70">
        <f>IF(ISERROR('半旬集計'!G10),NA(),'半旬集計'!G10)</f>
        <v>1.1166666666666665</v>
      </c>
      <c r="K11" s="8">
        <v>0.3822222222222223</v>
      </c>
      <c r="L11" s="70">
        <f>IF('半旬集計'!R10=0,NA(),'半旬集計'!R10)</f>
        <v>28.9</v>
      </c>
      <c r="M11" s="8">
        <v>25.237931034482763</v>
      </c>
      <c r="N11" s="70">
        <f>IF(ISERROR('半旬集計'!O10),NA(),'半旬集計'!O10)</f>
        <v>5.5</v>
      </c>
      <c r="O11" s="8">
        <v>12.906666666666666</v>
      </c>
    </row>
    <row r="12" spans="3:15" ht="15" customHeight="1" outlineLevel="1">
      <c r="C12" s="91" t="s">
        <v>70</v>
      </c>
      <c r="D12" s="5"/>
      <c r="E12" s="79"/>
      <c r="F12" s="11">
        <f aca="true" t="shared" si="0" ref="F12:K12">SUBTOTAL(1,F6:F11)</f>
        <v>5.415555555555556</v>
      </c>
      <c r="G12" s="8">
        <f t="shared" si="0"/>
        <v>5.360629629629629</v>
      </c>
      <c r="H12" s="70">
        <f t="shared" si="0"/>
        <v>9.765555555555556</v>
      </c>
      <c r="I12" s="8">
        <f t="shared" si="0"/>
        <v>10.06011111111111</v>
      </c>
      <c r="J12" s="70">
        <f t="shared" si="0"/>
        <v>1.326111111111111</v>
      </c>
      <c r="K12" s="8">
        <f t="shared" si="0"/>
        <v>1.2063703703703703</v>
      </c>
      <c r="L12" s="70">
        <f>SUBTOTAL(9,L6:L11)</f>
        <v>112</v>
      </c>
      <c r="M12" s="70">
        <f>SUBTOTAL(9,M6:M11)</f>
        <v>109.12068965517241</v>
      </c>
      <c r="N12" s="70">
        <f>SUBTOTAL(9,N6:N11)</f>
        <v>67</v>
      </c>
      <c r="O12" s="70">
        <f>SUBTOTAL(9,O6:O11)</f>
        <v>67.88666666666667</v>
      </c>
    </row>
    <row r="13" spans="3:15" ht="15" customHeight="1" outlineLevel="2">
      <c r="C13" s="56" t="s">
        <v>13</v>
      </c>
      <c r="D13" s="2" t="s">
        <v>65</v>
      </c>
      <c r="E13" s="3">
        <v>1</v>
      </c>
      <c r="F13" s="11">
        <f>IF(ISERROR('半旬集計'!D11),NA(),'半旬集計'!D11)</f>
        <v>6.26</v>
      </c>
      <c r="G13" s="8">
        <v>4.435333333333334</v>
      </c>
      <c r="H13" s="70">
        <f>IF(ISERROR('半旬集計'!E11),NA(),'半旬集計'!E11)</f>
        <v>11.219999999999999</v>
      </c>
      <c r="I13" s="8">
        <v>9.13</v>
      </c>
      <c r="J13" s="70">
        <f>IF(ISERROR('半旬集計'!G11),NA(),'半旬集計'!G11)</f>
        <v>1.2</v>
      </c>
      <c r="K13" s="8">
        <v>0.39533333333333337</v>
      </c>
      <c r="L13" s="70">
        <f>IF('半旬集計'!R11=0,NA(),'半旬集計'!R11)</f>
        <v>16.8</v>
      </c>
      <c r="M13" s="8">
        <v>18.896551724137932</v>
      </c>
      <c r="N13" s="70">
        <f>IF(ISERROR('半旬集計'!O11),NA(),'半旬集計'!O11)</f>
        <v>16</v>
      </c>
      <c r="O13" s="8">
        <v>8.723333333333333</v>
      </c>
    </row>
    <row r="14" spans="3:15" ht="15" customHeight="1" outlineLevel="2">
      <c r="C14" s="80" t="s">
        <v>13</v>
      </c>
      <c r="D14" s="6" t="s">
        <v>65</v>
      </c>
      <c r="E14" s="3">
        <v>2</v>
      </c>
      <c r="F14" s="11">
        <f>IF(ISERROR('半旬集計'!D12),NA(),'半旬集計'!D12)</f>
        <v>4.4799999999999995</v>
      </c>
      <c r="G14" s="8">
        <v>5.701333333333334</v>
      </c>
      <c r="H14" s="70">
        <f>IF(ISERROR('半旬集計'!E12),NA(),'半旬集計'!E12)</f>
        <v>7.5</v>
      </c>
      <c r="I14" s="8">
        <v>10.81333333333333</v>
      </c>
      <c r="J14" s="70">
        <f>IF(ISERROR('半旬集計'!G12),NA(),'半旬集計'!G12)</f>
        <v>1.8399999999999999</v>
      </c>
      <c r="K14" s="8">
        <v>1.1386666666666663</v>
      </c>
      <c r="L14" s="70">
        <f>IF('半旬集計'!R12=0,NA(),'半旬集計'!R12)</f>
        <v>12.3</v>
      </c>
      <c r="M14" s="8">
        <v>22.534482758620694</v>
      </c>
      <c r="N14" s="70">
        <f>IF(ISERROR('半旬集計'!O12),NA(),'半旬集計'!O12)</f>
        <v>15.5</v>
      </c>
      <c r="O14" s="8">
        <v>9.316666666666666</v>
      </c>
    </row>
    <row r="15" spans="3:15" ht="15" customHeight="1" outlineLevel="2">
      <c r="C15" s="80" t="s">
        <v>13</v>
      </c>
      <c r="D15" s="2" t="s">
        <v>66</v>
      </c>
      <c r="E15" s="3">
        <v>3</v>
      </c>
      <c r="F15" s="11">
        <f>IF(ISERROR('半旬集計'!D13),NA(),'半旬集計'!D13)</f>
        <v>3.2400000000000007</v>
      </c>
      <c r="G15" s="8">
        <v>6.217333333333333</v>
      </c>
      <c r="H15" s="70">
        <f>IF(ISERROR('半旬集計'!E13),NA(),'半旬集計'!E13)</f>
        <v>8.239999999999998</v>
      </c>
      <c r="I15" s="8">
        <v>11.502</v>
      </c>
      <c r="J15" s="70">
        <f>IF(ISERROR('半旬集計'!G13),NA(),'半旬集計'!G13)</f>
        <v>-0.6199999999999999</v>
      </c>
      <c r="K15" s="8">
        <v>1.498666666666667</v>
      </c>
      <c r="L15" s="70">
        <f>IF('半旬集計'!R13=0,NA(),'半旬集計'!R13)</f>
        <v>20.3</v>
      </c>
      <c r="M15" s="8">
        <v>23.982758620689655</v>
      </c>
      <c r="N15" s="70">
        <f>IF(ISERROR('半旬集計'!O13),NA(),'半旬集計'!O13)</f>
        <v>0</v>
      </c>
      <c r="O15" s="8">
        <v>10.96</v>
      </c>
    </row>
    <row r="16" spans="3:15" ht="15" customHeight="1" outlineLevel="2">
      <c r="C16" s="80" t="s">
        <v>13</v>
      </c>
      <c r="D16" s="6" t="s">
        <v>66</v>
      </c>
      <c r="E16" s="3">
        <v>4</v>
      </c>
      <c r="F16" s="11">
        <f>IF(ISERROR('半旬集計'!D14),NA(),'半旬集計'!D14)</f>
        <v>10.02</v>
      </c>
      <c r="G16" s="8">
        <v>6.006000000000001</v>
      </c>
      <c r="H16" s="70">
        <f>IF(ISERROR('半旬集計'!E14),NA(),'半旬集計'!E14)</f>
        <v>14.719999999999999</v>
      </c>
      <c r="I16" s="8">
        <v>10.941333333333336</v>
      </c>
      <c r="J16" s="70">
        <f>IF(ISERROR('半旬集計'!G14),NA(),'半旬集計'!G14)</f>
        <v>4.1</v>
      </c>
      <c r="K16" s="8">
        <v>1.6393333333333335</v>
      </c>
      <c r="L16" s="70">
        <f>IF('半旬集計'!R14=0,NA(),'半旬集計'!R14)</f>
        <v>23.9</v>
      </c>
      <c r="M16" s="8">
        <v>21.675862068965515</v>
      </c>
      <c r="N16" s="70">
        <f>IF(ISERROR('半旬集計'!O14),NA(),'半旬集計'!O14)</f>
        <v>4</v>
      </c>
      <c r="O16" s="8">
        <v>22.61</v>
      </c>
    </row>
    <row r="17" spans="3:15" ht="15" customHeight="1" outlineLevel="2">
      <c r="C17" s="80" t="s">
        <v>13</v>
      </c>
      <c r="D17" s="2" t="s">
        <v>67</v>
      </c>
      <c r="E17" s="3">
        <v>5</v>
      </c>
      <c r="F17" s="11">
        <f>IF(ISERROR('半旬集計'!D15),NA(),'半旬集計'!D15)</f>
        <v>6.58</v>
      </c>
      <c r="G17" s="8">
        <v>6.642666666666667</v>
      </c>
      <c r="H17" s="70">
        <f>IF(ISERROR('半旬集計'!E15),NA(),'半旬集計'!E15)</f>
        <v>11.9</v>
      </c>
      <c r="I17" s="8">
        <v>11.754666666666663</v>
      </c>
      <c r="J17" s="70">
        <f>IF(ISERROR('半旬集計'!G15),NA(),'半旬集計'!G15)</f>
        <v>1.0399999999999998</v>
      </c>
      <c r="K17" s="8">
        <v>2.123333333333333</v>
      </c>
      <c r="L17" s="70">
        <f>IF('半旬集計'!R15=0,NA(),'半旬集計'!R15)</f>
        <v>26.8</v>
      </c>
      <c r="M17" s="8">
        <v>22.720689655172418</v>
      </c>
      <c r="N17" s="70">
        <f>IF(ISERROR('半旬集計'!O15),NA(),'半旬集計'!O15)</f>
        <v>36.5</v>
      </c>
      <c r="O17" s="8">
        <v>17.9</v>
      </c>
    </row>
    <row r="18" spans="3:15" ht="15" customHeight="1" outlineLevel="2">
      <c r="C18" s="81" t="s">
        <v>13</v>
      </c>
      <c r="D18" s="6" t="s">
        <v>67</v>
      </c>
      <c r="E18" s="3">
        <v>6</v>
      </c>
      <c r="F18" s="11">
        <f>IF(ISERROR('半旬集計'!D16),NA(),'半旬集計'!D16)</f>
        <v>5.233333333333333</v>
      </c>
      <c r="G18" s="8">
        <v>6.702222222222222</v>
      </c>
      <c r="H18" s="70">
        <f>IF(ISERROR('半旬集計'!E16),NA(),'半旬集計'!E16)</f>
        <v>11.633333333333333</v>
      </c>
      <c r="I18" s="8">
        <v>11.627777777777775</v>
      </c>
      <c r="J18" s="70">
        <f>IF(ISERROR('半旬集計'!G16),NA(),'半旬集計'!G16)</f>
        <v>-0.03333333333333329</v>
      </c>
      <c r="K18" s="8">
        <v>2.083333333333334</v>
      </c>
      <c r="L18" s="70">
        <f>IF('半旬集計'!R16=0,NA(),'半旬集計'!R16)</f>
        <v>27</v>
      </c>
      <c r="M18" s="8">
        <v>14.448275862068968</v>
      </c>
      <c r="N18" s="70">
        <f>IF(ISERROR('半旬集計'!O16),NA(),'半旬集計'!O16)</f>
        <v>0</v>
      </c>
      <c r="O18" s="8">
        <v>13.17</v>
      </c>
    </row>
    <row r="19" spans="3:15" ht="15" customHeight="1" outlineLevel="1">
      <c r="C19" s="91" t="s">
        <v>71</v>
      </c>
      <c r="D19" s="5"/>
      <c r="E19" s="79"/>
      <c r="F19" s="11">
        <f aca="true" t="shared" si="1" ref="F19:K19">SUBTOTAL(1,F13:F18)</f>
        <v>5.9688888888888885</v>
      </c>
      <c r="G19" s="8">
        <f t="shared" si="1"/>
        <v>5.950814814814815</v>
      </c>
      <c r="H19" s="70">
        <f t="shared" si="1"/>
        <v>10.868888888888888</v>
      </c>
      <c r="I19" s="8">
        <f t="shared" si="1"/>
        <v>10.961518518518519</v>
      </c>
      <c r="J19" s="70">
        <f t="shared" si="1"/>
        <v>1.2544444444444445</v>
      </c>
      <c r="K19" s="8">
        <f t="shared" si="1"/>
        <v>1.4797777777777779</v>
      </c>
      <c r="L19" s="70">
        <f>SUBTOTAL(9,L13:L18)</f>
        <v>127.10000000000001</v>
      </c>
      <c r="M19" s="70">
        <f>SUBTOTAL(9,M13:M18)</f>
        <v>124.25862068965519</v>
      </c>
      <c r="N19" s="70">
        <f>SUBTOTAL(9,N13:N18)</f>
        <v>72</v>
      </c>
      <c r="O19" s="70">
        <f>SUBTOTAL(9,O13:O18)</f>
        <v>82.67999999999999</v>
      </c>
    </row>
    <row r="20" spans="3:15" ht="15" customHeight="1" outlineLevel="2">
      <c r="C20" s="56" t="s">
        <v>14</v>
      </c>
      <c r="D20" s="2" t="s">
        <v>65</v>
      </c>
      <c r="E20" s="3">
        <v>1</v>
      </c>
      <c r="F20" s="11">
        <f>IF(ISERROR('半旬集計'!D17),NA(),'半旬集計'!D17)</f>
        <v>8.24</v>
      </c>
      <c r="G20" s="8">
        <v>7.421999999999999</v>
      </c>
      <c r="H20" s="70">
        <f>IF(ISERROR('半旬集計'!E17),NA(),'半旬集計'!E17)</f>
        <v>14.62</v>
      </c>
      <c r="I20" s="8">
        <v>12.522666666666664</v>
      </c>
      <c r="J20" s="70">
        <f>IF(ISERROR('半旬集計'!G17),NA(),'半旬集計'!G17)</f>
        <v>3.2</v>
      </c>
      <c r="K20" s="8">
        <v>2.572666666666666</v>
      </c>
      <c r="L20" s="70">
        <f>IF('半旬集計'!R17=0,NA(),'半旬集計'!R17)</f>
        <v>24.1</v>
      </c>
      <c r="M20" s="8">
        <v>23.662068965517243</v>
      </c>
      <c r="N20" s="70">
        <f>IF(ISERROR('半旬集計'!O17),NA(),'半旬集計'!O17)</f>
        <v>4</v>
      </c>
      <c r="O20" s="8">
        <v>19.423333333333336</v>
      </c>
    </row>
    <row r="21" spans="3:15" ht="15" customHeight="1" outlineLevel="2">
      <c r="C21" s="80" t="s">
        <v>14</v>
      </c>
      <c r="D21" s="6" t="s">
        <v>65</v>
      </c>
      <c r="E21" s="3">
        <v>2</v>
      </c>
      <c r="F21" s="11">
        <f>IF(ISERROR('半旬集計'!D18),NA(),'半旬集計'!D18)</f>
        <v>6.4399999999999995</v>
      </c>
      <c r="G21" s="8">
        <v>7.791333333333331</v>
      </c>
      <c r="H21" s="70">
        <f>IF(ISERROR('半旬集計'!E18),NA(),'半旬集計'!E18)</f>
        <v>11.22</v>
      </c>
      <c r="I21" s="8">
        <v>13.330666666666666</v>
      </c>
      <c r="J21" s="70">
        <f>IF(ISERROR('半旬集計'!G18),NA(),'半旬集計'!G18)</f>
        <v>1.4599999999999997</v>
      </c>
      <c r="K21" s="8">
        <v>2.7246666666666663</v>
      </c>
      <c r="L21" s="70">
        <f>IF('半旬集計'!R18=0,NA(),'半旬集計'!R18)</f>
        <v>25.900000000000002</v>
      </c>
      <c r="M21" s="8">
        <v>26.779310344827582</v>
      </c>
      <c r="N21" s="70">
        <f>IF(ISERROR('半旬集計'!O18),NA(),'半旬集計'!O18)</f>
        <v>3.5</v>
      </c>
      <c r="O21" s="8">
        <v>15.9</v>
      </c>
    </row>
    <row r="22" spans="3:15" ht="15" customHeight="1" outlineLevel="2">
      <c r="C22" s="80" t="s">
        <v>14</v>
      </c>
      <c r="D22" s="2" t="s">
        <v>66</v>
      </c>
      <c r="E22" s="3">
        <v>3</v>
      </c>
      <c r="F22" s="11">
        <f>IF(ISERROR('半旬集計'!D19),NA(),'半旬集計'!D19)</f>
        <v>7.140000000000001</v>
      </c>
      <c r="G22" s="8">
        <v>9.051333333333334</v>
      </c>
      <c r="H22" s="70">
        <f>IF(ISERROR('半旬集計'!E19),NA(),'半旬集計'!E19)</f>
        <v>12</v>
      </c>
      <c r="I22" s="8">
        <v>14.304666666666666</v>
      </c>
      <c r="J22" s="70">
        <f>IF(ISERROR('半旬集計'!G19),NA(),'半旬集計'!G19)</f>
        <v>3.08</v>
      </c>
      <c r="K22" s="8">
        <v>4.071999999999999</v>
      </c>
      <c r="L22" s="70">
        <f>IF('半旬集計'!R19=0,NA(),'半旬集計'!R19)</f>
        <v>18.799999999999997</v>
      </c>
      <c r="M22" s="8">
        <v>24.882758620689657</v>
      </c>
      <c r="N22" s="70">
        <f>IF(ISERROR('半旬集計'!O19),NA(),'半旬集計'!O19)</f>
        <v>6.5</v>
      </c>
      <c r="O22" s="8">
        <v>24.2</v>
      </c>
    </row>
    <row r="23" spans="3:15" ht="15" customHeight="1" outlineLevel="2">
      <c r="C23" s="80" t="s">
        <v>14</v>
      </c>
      <c r="D23" s="6" t="s">
        <v>66</v>
      </c>
      <c r="E23" s="3">
        <v>4</v>
      </c>
      <c r="F23" s="11">
        <f>IF(ISERROR('半旬集計'!D20),NA(),'半旬集計'!D20)</f>
        <v>8.24</v>
      </c>
      <c r="G23" s="8">
        <v>9.437999999999999</v>
      </c>
      <c r="H23" s="70">
        <f>IF(ISERROR('半旬集計'!E20),NA(),'半旬集計'!E20)</f>
        <v>14.819999999999999</v>
      </c>
      <c r="I23" s="8">
        <v>14.670666666666671</v>
      </c>
      <c r="J23" s="70">
        <f>IF(ISERROR('半旬集計'!G20),NA(),'半旬集計'!G20)</f>
        <v>1.64</v>
      </c>
      <c r="K23" s="8">
        <v>4.354666666666666</v>
      </c>
      <c r="L23" s="70">
        <f>IF('半旬集計'!R20=0,NA(),'半旬集計'!R20)</f>
        <v>38</v>
      </c>
      <c r="M23" s="8">
        <v>26.758620689655178</v>
      </c>
      <c r="N23" s="70">
        <f>IF(ISERROR('半旬集計'!O20),NA(),'半旬集計'!O20)</f>
        <v>0</v>
      </c>
      <c r="O23" s="8">
        <v>18.303333333333335</v>
      </c>
    </row>
    <row r="24" spans="3:15" ht="15" customHeight="1" outlineLevel="2">
      <c r="C24" s="80" t="s">
        <v>14</v>
      </c>
      <c r="D24" s="2" t="s">
        <v>67</v>
      </c>
      <c r="E24" s="3">
        <v>5</v>
      </c>
      <c r="F24" s="11">
        <f>IF(ISERROR('半旬集計'!D21),NA(),'半旬集計'!D21)</f>
        <v>8.040000000000001</v>
      </c>
      <c r="G24" s="8">
        <v>10.167333333333335</v>
      </c>
      <c r="H24" s="70">
        <f>IF(ISERROR('半旬集計'!E21),NA(),'半旬集計'!E21)</f>
        <v>12.440000000000001</v>
      </c>
      <c r="I24" s="8">
        <v>15.27133333333333</v>
      </c>
      <c r="J24" s="70">
        <f>IF(ISERROR('半旬集計'!G21),NA(),'半旬集計'!G21)</f>
        <v>4.6</v>
      </c>
      <c r="K24" s="8">
        <v>5.125333333333332</v>
      </c>
      <c r="L24" s="70">
        <f>IF('半旬集計'!R21=0,NA(),'半旬集計'!R21)</f>
        <v>19</v>
      </c>
      <c r="M24" s="8">
        <v>23.979310344827592</v>
      </c>
      <c r="N24" s="70">
        <f>IF(ISERROR('半旬集計'!O21),NA(),'半旬集計'!O21)</f>
        <v>14.5</v>
      </c>
      <c r="O24" s="8">
        <v>24.133333333333333</v>
      </c>
    </row>
    <row r="25" spans="3:15" ht="15" customHeight="1" outlineLevel="2">
      <c r="C25" s="81" t="s">
        <v>14</v>
      </c>
      <c r="D25" s="6" t="s">
        <v>67</v>
      </c>
      <c r="E25" s="3">
        <v>6</v>
      </c>
      <c r="F25" s="11">
        <f>IF(ISERROR('半旬集計'!D22),NA(),'半旬集計'!D22)</f>
        <v>9.416666666666666</v>
      </c>
      <c r="G25" s="8">
        <v>10.648888888888887</v>
      </c>
      <c r="H25" s="70">
        <f>IF(ISERROR('半旬集計'!E22),NA(),'半旬集計'!E22)</f>
        <v>15.100000000000001</v>
      </c>
      <c r="I25" s="8">
        <v>15.793333333333331</v>
      </c>
      <c r="J25" s="70">
        <f>IF(ISERROR('半旬集計'!G22),NA(),'半旬集計'!G22)</f>
        <v>4.8999999999999995</v>
      </c>
      <c r="K25" s="8">
        <v>5.633333333333334</v>
      </c>
      <c r="L25" s="70">
        <f>IF('半旬集計'!R22=0,NA(),'半旬集計'!R22)</f>
        <v>29.700000000000003</v>
      </c>
      <c r="M25" s="8">
        <v>32.1551724137931</v>
      </c>
      <c r="N25" s="70">
        <f>IF(ISERROR('半旬集計'!O22),NA(),'半旬集計'!O22)</f>
        <v>17</v>
      </c>
      <c r="O25" s="8">
        <v>25.1</v>
      </c>
    </row>
    <row r="26" spans="3:15" ht="15" customHeight="1" outlineLevel="1">
      <c r="C26" s="91" t="s">
        <v>72</v>
      </c>
      <c r="D26" s="5"/>
      <c r="E26" s="79"/>
      <c r="F26" s="11">
        <f aca="true" t="shared" si="2" ref="F26:K26">SUBTOTAL(1,F20:F25)</f>
        <v>7.919444444444444</v>
      </c>
      <c r="G26" s="8">
        <f t="shared" si="2"/>
        <v>9.08648148148148</v>
      </c>
      <c r="H26" s="70">
        <f t="shared" si="2"/>
        <v>13.366666666666669</v>
      </c>
      <c r="I26" s="8">
        <f t="shared" si="2"/>
        <v>14.315555555555555</v>
      </c>
      <c r="J26" s="70">
        <f t="shared" si="2"/>
        <v>3.1466666666666665</v>
      </c>
      <c r="K26" s="8">
        <f t="shared" si="2"/>
        <v>4.080444444444443</v>
      </c>
      <c r="L26" s="70">
        <f>SUBTOTAL(9,L20:L25)</f>
        <v>155.5</v>
      </c>
      <c r="M26" s="70">
        <f>SUBTOTAL(9,M20:M25)</f>
        <v>158.21724137931037</v>
      </c>
      <c r="N26" s="70">
        <f>SUBTOTAL(9,N20:N25)</f>
        <v>45.5</v>
      </c>
      <c r="O26" s="70">
        <f>SUBTOTAL(9,O20:O25)</f>
        <v>127.06</v>
      </c>
    </row>
    <row r="27" spans="3:15" ht="15" customHeight="1" outlineLevel="2">
      <c r="C27" s="56" t="s">
        <v>15</v>
      </c>
      <c r="D27" s="2" t="s">
        <v>65</v>
      </c>
      <c r="E27" s="3">
        <v>1</v>
      </c>
      <c r="F27" s="11">
        <f>IF(ISERROR('半旬集計'!D23),NA(),'半旬集計'!D23)</f>
        <v>10.3</v>
      </c>
      <c r="G27" s="8">
        <v>11.987333333333332</v>
      </c>
      <c r="H27" s="70">
        <f>IF(ISERROR('半旬集計'!E23),NA(),'半旬集計'!E23)</f>
        <v>17.22</v>
      </c>
      <c r="I27" s="8">
        <v>17.602</v>
      </c>
      <c r="J27" s="70">
        <f>IF(ISERROR('半旬集計'!G23),NA(),'半旬集計'!G23)</f>
        <v>4.0200000000000005</v>
      </c>
      <c r="K27" s="8">
        <v>6.583999999999999</v>
      </c>
      <c r="L27" s="70">
        <f>IF('半旬集計'!R23=0,NA(),'半旬集計'!R23)</f>
        <v>38.900000000000006</v>
      </c>
      <c r="M27" s="8">
        <v>29.682758620689658</v>
      </c>
      <c r="N27" s="70">
        <f>IF(ISERROR('半旬集計'!O23),NA(),'半旬集計'!O23)</f>
        <v>1.5</v>
      </c>
      <c r="O27" s="8">
        <v>23.666666666666668</v>
      </c>
    </row>
    <row r="28" spans="3:15" ht="15" customHeight="1" outlineLevel="2">
      <c r="C28" s="80" t="s">
        <v>15</v>
      </c>
      <c r="D28" s="6" t="s">
        <v>65</v>
      </c>
      <c r="E28" s="3">
        <v>2</v>
      </c>
      <c r="F28" s="11">
        <f>IF(ISERROR('半旬集計'!D24),NA(),'半旬集計'!D24)</f>
        <v>16.439999999999998</v>
      </c>
      <c r="G28" s="8">
        <v>13.633999999999999</v>
      </c>
      <c r="H28" s="70">
        <f>IF(ISERROR('半旬集計'!E24),NA(),'半旬集計'!E24)</f>
        <v>18.7</v>
      </c>
      <c r="I28" s="8">
        <v>19.045333333333335</v>
      </c>
      <c r="J28" s="70">
        <f>IF(ISERROR('半旬集計'!G24),NA(),'半旬集計'!G24)</f>
        <v>13.620000000000001</v>
      </c>
      <c r="K28" s="8">
        <v>8.306666666666665</v>
      </c>
      <c r="L28" s="70">
        <f>IF('半旬集計'!R24=0,NA(),'半旬集計'!R24)</f>
        <v>5.699999999999999</v>
      </c>
      <c r="M28" s="8">
        <v>29.720689655172414</v>
      </c>
      <c r="N28" s="70">
        <f>IF(ISERROR('半旬集計'!O24),NA(),'半旬集計'!O24)</f>
        <v>54</v>
      </c>
      <c r="O28" s="8">
        <v>21.90666666666667</v>
      </c>
    </row>
    <row r="29" spans="3:15" ht="15" customHeight="1" outlineLevel="2">
      <c r="C29" s="80" t="s">
        <v>15</v>
      </c>
      <c r="D29" s="2" t="s">
        <v>66</v>
      </c>
      <c r="E29" s="3">
        <v>3</v>
      </c>
      <c r="F29" s="11">
        <f>IF(ISERROR('半旬集計'!D25),NA(),'半旬集計'!D25)</f>
        <v>14.52</v>
      </c>
      <c r="G29" s="8">
        <v>14.158666666666667</v>
      </c>
      <c r="H29" s="70">
        <f>IF(ISERROR('半旬集計'!E25),NA(),'半旬集計'!E25)</f>
        <v>20.04</v>
      </c>
      <c r="I29" s="8">
        <v>19.564</v>
      </c>
      <c r="J29" s="70">
        <f>IF(ISERROR('半旬集計'!G25),NA(),'半旬集計'!G25)</f>
        <v>8.66</v>
      </c>
      <c r="K29" s="8">
        <v>8.930666666666664</v>
      </c>
      <c r="L29" s="70">
        <f>IF('半旬集計'!R25=0,NA(),'半旬集計'!R25)</f>
        <v>35.5</v>
      </c>
      <c r="M29" s="8">
        <v>29.12068965517241</v>
      </c>
      <c r="N29" s="70">
        <f>IF(ISERROR('半旬集計'!O25),NA(),'半旬集計'!O25)</f>
        <v>9.5</v>
      </c>
      <c r="O29" s="8">
        <v>26.47</v>
      </c>
    </row>
    <row r="30" spans="3:15" ht="15" customHeight="1" outlineLevel="2">
      <c r="C30" s="80" t="s">
        <v>15</v>
      </c>
      <c r="D30" s="6" t="s">
        <v>66</v>
      </c>
      <c r="E30" s="3">
        <v>4</v>
      </c>
      <c r="F30" s="11">
        <f>IF(ISERROR('半旬集計'!D26),NA(),'半旬集計'!D26)</f>
        <v>17</v>
      </c>
      <c r="G30" s="8">
        <v>15.094</v>
      </c>
      <c r="H30" s="70">
        <f>IF(ISERROR('半旬集計'!E26),NA(),'半旬集計'!E26)</f>
        <v>21.5</v>
      </c>
      <c r="I30" s="8">
        <v>20.710666666666672</v>
      </c>
      <c r="J30" s="70">
        <f>IF(ISERROR('半旬集計'!G26),NA(),'半旬集計'!G26)</f>
        <v>11.84</v>
      </c>
      <c r="K30" s="8">
        <v>9.858666666666666</v>
      </c>
      <c r="L30" s="70">
        <f>IF('半旬集計'!R26=0,NA(),'半旬集計'!R26)</f>
        <v>30.700000000000003</v>
      </c>
      <c r="M30" s="8">
        <v>32.09310344827586</v>
      </c>
      <c r="N30" s="70">
        <f>IF(ISERROR('半旬集計'!O26),NA(),'半旬集計'!O26)</f>
        <v>93.5</v>
      </c>
      <c r="O30" s="8">
        <v>22.35</v>
      </c>
    </row>
    <row r="31" spans="3:15" ht="15" customHeight="1" outlineLevel="2">
      <c r="C31" s="80" t="s">
        <v>15</v>
      </c>
      <c r="D31" s="2" t="s">
        <v>67</v>
      </c>
      <c r="E31" s="3">
        <v>5</v>
      </c>
      <c r="F31" s="11">
        <f>IF(ISERROR('半旬集計'!D27),NA(),'半旬集計'!D27)</f>
        <v>15.24</v>
      </c>
      <c r="G31" s="8">
        <v>15.67</v>
      </c>
      <c r="H31" s="70">
        <f>IF(ISERROR('半旬集計'!E27),NA(),'半旬集計'!E27)</f>
        <v>21.4</v>
      </c>
      <c r="I31" s="8">
        <v>20.901333333333334</v>
      </c>
      <c r="J31" s="70">
        <f>IF(ISERROR('半旬集計'!G27),NA(),'半旬集計'!G27)</f>
        <v>9.78</v>
      </c>
      <c r="K31" s="8">
        <v>10.431999999999999</v>
      </c>
      <c r="L31" s="70">
        <f>IF('半旬集計'!R27=0,NA(),'半旬集計'!R27)</f>
        <v>31.5</v>
      </c>
      <c r="M31" s="8">
        <v>29.672413793103452</v>
      </c>
      <c r="N31" s="70">
        <f>IF(ISERROR('半旬集計'!O27),NA(),'半旬集計'!O27)</f>
        <v>0.5</v>
      </c>
      <c r="O31" s="8">
        <v>22.283333333333335</v>
      </c>
    </row>
    <row r="32" spans="3:15" ht="15" customHeight="1" outlineLevel="2">
      <c r="C32" s="81" t="s">
        <v>15</v>
      </c>
      <c r="D32" s="6" t="s">
        <v>67</v>
      </c>
      <c r="E32" s="3">
        <v>6</v>
      </c>
      <c r="F32" s="11">
        <f>IF(ISERROR('半旬集計'!D28),NA(),'半旬集計'!D28)</f>
        <v>15.76</v>
      </c>
      <c r="G32" s="8">
        <v>16.631333333333334</v>
      </c>
      <c r="H32" s="70">
        <f>IF(ISERROR('半旬集計'!E28),NA(),'半旬集計'!E28)</f>
        <v>22.080000000000002</v>
      </c>
      <c r="I32" s="8">
        <v>22.397333333333336</v>
      </c>
      <c r="J32" s="70">
        <f>IF(ISERROR('半旬集計'!G28),NA(),'半旬集計'!G28)</f>
        <v>9.66</v>
      </c>
      <c r="K32" s="8">
        <v>11.078000000000001</v>
      </c>
      <c r="L32" s="70">
        <f>IF('半旬集計'!R28=0,NA(),'半旬集計'!R28)</f>
        <v>40.2</v>
      </c>
      <c r="M32" s="8">
        <v>35.344827586206904</v>
      </c>
      <c r="N32" s="70">
        <f>IF(ISERROR('半旬集計'!O28),NA(),'半旬集計'!O28)</f>
        <v>6</v>
      </c>
      <c r="O32" s="8">
        <v>15.123333333333333</v>
      </c>
    </row>
    <row r="33" spans="3:15" ht="15" customHeight="1" outlineLevel="1">
      <c r="C33" s="91" t="s">
        <v>73</v>
      </c>
      <c r="D33" s="5"/>
      <c r="E33" s="79"/>
      <c r="F33" s="11">
        <f aca="true" t="shared" si="3" ref="F33:K33">SUBTOTAL(1,F27:F32)</f>
        <v>14.876666666666667</v>
      </c>
      <c r="G33" s="8">
        <f t="shared" si="3"/>
        <v>14.529222222222222</v>
      </c>
      <c r="H33" s="70">
        <f t="shared" si="3"/>
        <v>20.15666666666667</v>
      </c>
      <c r="I33" s="8">
        <f t="shared" si="3"/>
        <v>20.036777777777782</v>
      </c>
      <c r="J33" s="70">
        <f t="shared" si="3"/>
        <v>9.596666666666666</v>
      </c>
      <c r="K33" s="8">
        <f t="shared" si="3"/>
        <v>9.198333333333332</v>
      </c>
      <c r="L33" s="70">
        <f>SUBTOTAL(9,L27:L32)</f>
        <v>182.5</v>
      </c>
      <c r="M33" s="70">
        <f>SUBTOTAL(9,M27:M32)</f>
        <v>185.63448275862072</v>
      </c>
      <c r="N33" s="70">
        <f>SUBTOTAL(9,N27:N32)</f>
        <v>165</v>
      </c>
      <c r="O33" s="70">
        <f>SUBTOTAL(9,O27:O32)</f>
        <v>131.8</v>
      </c>
    </row>
    <row r="34" spans="3:15" ht="15" customHeight="1" outlineLevel="2">
      <c r="C34" s="56" t="s">
        <v>16</v>
      </c>
      <c r="D34" s="2" t="s">
        <v>65</v>
      </c>
      <c r="E34" s="3">
        <v>1</v>
      </c>
      <c r="F34" s="11">
        <f>IF(ISERROR('半旬集計'!D29),NA(),'半旬集計'!D29)</f>
        <v>18.560000000000002</v>
      </c>
      <c r="G34" s="8">
        <v>17.656000000000002</v>
      </c>
      <c r="H34" s="70">
        <f>IF(ISERROR('半旬集計'!E29),NA(),'半旬集計'!E29)</f>
        <v>25.3</v>
      </c>
      <c r="I34" s="8">
        <v>22.827333333333335</v>
      </c>
      <c r="J34" s="70">
        <f>IF(ISERROR('半旬集計'!G29),NA(),'半旬集計'!G29)</f>
        <v>11.559999999999999</v>
      </c>
      <c r="K34" s="8">
        <v>12.737333333333334</v>
      </c>
      <c r="L34" s="70">
        <f>IF('半旬集計'!R29=0,NA(),'半旬集計'!R29)</f>
        <v>45</v>
      </c>
      <c r="M34" s="8">
        <v>30.84827586206897</v>
      </c>
      <c r="N34" s="70">
        <f>IF(ISERROR('半旬集計'!O29),NA(),'半旬集計'!O29)</f>
        <v>0</v>
      </c>
      <c r="O34" s="8">
        <v>29.43</v>
      </c>
    </row>
    <row r="35" spans="3:15" ht="15" customHeight="1" outlineLevel="2">
      <c r="C35" s="80" t="s">
        <v>16</v>
      </c>
      <c r="D35" s="6" t="s">
        <v>65</v>
      </c>
      <c r="E35" s="3">
        <v>2</v>
      </c>
      <c r="F35" s="11">
        <f>IF(ISERROR('半旬集計'!D30),NA(),'半旬集計'!D30)</f>
        <v>19.160000000000004</v>
      </c>
      <c r="G35" s="8">
        <v>18.67266666666667</v>
      </c>
      <c r="H35" s="70">
        <f>IF(ISERROR('半旬集計'!E30),NA(),'半旬集計'!E30)</f>
        <v>25.28</v>
      </c>
      <c r="I35" s="8">
        <v>24.022666666666666</v>
      </c>
      <c r="J35" s="70">
        <f>IF(ISERROR('半旬集計'!G30),NA(),'半旬集計'!G30)</f>
        <v>13.920000000000002</v>
      </c>
      <c r="K35" s="8">
        <v>13.687333333333331</v>
      </c>
      <c r="L35" s="70">
        <f>IF('半旬集計'!R30=0,NA(),'半旬集計'!R30)</f>
        <v>27.299999999999997</v>
      </c>
      <c r="M35" s="8">
        <v>30.96551724137931</v>
      </c>
      <c r="N35" s="70">
        <f>IF(ISERROR('半旬集計'!O30),NA(),'半旬集計'!O30)</f>
        <v>12.5</v>
      </c>
      <c r="O35" s="8">
        <v>30.8</v>
      </c>
    </row>
    <row r="36" spans="3:15" ht="15" customHeight="1" outlineLevel="2">
      <c r="C36" s="80" t="s">
        <v>16</v>
      </c>
      <c r="D36" s="2" t="s">
        <v>66</v>
      </c>
      <c r="E36" s="3">
        <v>3</v>
      </c>
      <c r="F36" s="11">
        <f>IF(ISERROR('半旬集計'!D31),NA(),'半旬集計'!D31)</f>
        <v>19.259999999999998</v>
      </c>
      <c r="G36" s="8">
        <v>18.578</v>
      </c>
      <c r="H36" s="70">
        <f>IF(ISERROR('半旬集計'!E31),NA(),'半旬集計'!E31)</f>
        <v>24.8</v>
      </c>
      <c r="I36" s="8">
        <v>23.539333333333328</v>
      </c>
      <c r="J36" s="70">
        <f>IF(ISERROR('半旬集計'!G31),NA(),'半旬集計'!G31)</f>
        <v>14.26</v>
      </c>
      <c r="K36" s="8">
        <v>13.813333333333333</v>
      </c>
      <c r="L36" s="70">
        <f>IF('半旬集計'!R31=0,NA(),'半旬集計'!R31)</f>
        <v>32.699999999999996</v>
      </c>
      <c r="M36" s="8">
        <v>28.596551724137928</v>
      </c>
      <c r="N36" s="70">
        <f>IF(ISERROR('半旬集計'!O31),NA(),'半旬集計'!O31)</f>
        <v>64</v>
      </c>
      <c r="O36" s="8">
        <v>39.88666666666666</v>
      </c>
    </row>
    <row r="37" spans="3:15" ht="15" customHeight="1" outlineLevel="2">
      <c r="C37" s="80" t="s">
        <v>16</v>
      </c>
      <c r="D37" s="6" t="s">
        <v>66</v>
      </c>
      <c r="E37" s="3">
        <v>4</v>
      </c>
      <c r="F37" s="11">
        <f>IF(ISERROR('半旬集計'!D32),NA(),'半旬集計'!D32)</f>
        <v>18.580000000000002</v>
      </c>
      <c r="G37" s="8">
        <v>18.846</v>
      </c>
      <c r="H37" s="70">
        <f>IF(ISERROR('半旬集計'!E32),NA(),'半旬集計'!E32)</f>
        <v>25.160000000000004</v>
      </c>
      <c r="I37" s="8">
        <v>23.835333333333335</v>
      </c>
      <c r="J37" s="70">
        <f>IF(ISERROR('半旬集計'!G32),NA(),'半旬集計'!G32)</f>
        <v>12.260000000000002</v>
      </c>
      <c r="K37" s="8">
        <v>14.105333333333334</v>
      </c>
      <c r="L37" s="70">
        <f>IF('半旬集計'!R32=0,NA(),'半旬集計'!R32)</f>
        <v>43</v>
      </c>
      <c r="M37" s="8">
        <v>29.289655172413795</v>
      </c>
      <c r="N37" s="70">
        <f>IF(ISERROR('半旬集計'!O32),NA(),'半旬集計'!O32)</f>
        <v>0</v>
      </c>
      <c r="O37" s="8">
        <v>30.686666666666667</v>
      </c>
    </row>
    <row r="38" spans="3:15" ht="15" customHeight="1" outlineLevel="2">
      <c r="C38" s="80" t="s">
        <v>16</v>
      </c>
      <c r="D38" s="2" t="s">
        <v>67</v>
      </c>
      <c r="E38" s="3">
        <v>5</v>
      </c>
      <c r="F38" s="11">
        <f>IF(ISERROR('半旬集計'!D33),NA(),'半旬集計'!D33)</f>
        <v>20.560000000000002</v>
      </c>
      <c r="G38" s="8">
        <v>19.582666666666668</v>
      </c>
      <c r="H38" s="70">
        <f>IF(ISERROR('半旬集計'!E33),NA(),'半旬集計'!E33)</f>
        <v>25.98</v>
      </c>
      <c r="I38" s="8">
        <v>24.91466666666667</v>
      </c>
      <c r="J38" s="70">
        <f>IF(ISERROR('半旬集計'!G33),NA(),'半旬集計'!G33)</f>
        <v>16.02</v>
      </c>
      <c r="K38" s="8">
        <v>14.682</v>
      </c>
      <c r="L38" s="70">
        <f>IF('半旬集計'!R33=0,NA(),'半旬集計'!R33)</f>
        <v>30</v>
      </c>
      <c r="M38" s="8">
        <v>32.99310344827586</v>
      </c>
      <c r="N38" s="70">
        <f>IF(ISERROR('半旬集計'!O33),NA(),'半旬集計'!O33)</f>
        <v>6</v>
      </c>
      <c r="O38" s="8">
        <v>24.8</v>
      </c>
    </row>
    <row r="39" spans="3:15" ht="15" customHeight="1" outlineLevel="2">
      <c r="C39" s="81" t="s">
        <v>16</v>
      </c>
      <c r="D39" s="6" t="s">
        <v>67</v>
      </c>
      <c r="E39" s="3">
        <v>6</v>
      </c>
      <c r="F39" s="11">
        <f>IF(ISERROR('半旬集計'!D34),NA(),'半旬集計'!D34)</f>
        <v>21.3</v>
      </c>
      <c r="G39" s="8">
        <v>20.027222222222218</v>
      </c>
      <c r="H39" s="70">
        <f>IF(ISERROR('半旬集計'!E34),NA(),'半旬集計'!E34)</f>
        <v>27.8</v>
      </c>
      <c r="I39" s="8">
        <v>25.320555555555554</v>
      </c>
      <c r="J39" s="70">
        <f>IF(ISERROR('半旬集計'!G34),NA(),'半旬集計'!G34)</f>
        <v>15.733333333333334</v>
      </c>
      <c r="K39" s="8">
        <v>15.26111111111111</v>
      </c>
      <c r="L39" s="70">
        <f>IF('半旬集計'!R34=0,NA(),'半旬集計'!R34)</f>
        <v>55.300000000000004</v>
      </c>
      <c r="M39" s="8">
        <v>38.720689655172414</v>
      </c>
      <c r="N39" s="70">
        <f>IF(ISERROR('半旬集計'!O34),NA(),'半旬集計'!O34)</f>
        <v>0</v>
      </c>
      <c r="O39" s="8">
        <v>21.103333333333335</v>
      </c>
    </row>
    <row r="40" spans="3:15" ht="15" customHeight="1" outlineLevel="1">
      <c r="C40" s="91" t="s">
        <v>74</v>
      </c>
      <c r="D40" s="5"/>
      <c r="E40" s="79"/>
      <c r="F40" s="11">
        <f aca="true" t="shared" si="4" ref="F40:K40">SUBTOTAL(1,F34:F39)</f>
        <v>19.57</v>
      </c>
      <c r="G40" s="8">
        <f t="shared" si="4"/>
        <v>18.893759259259262</v>
      </c>
      <c r="H40" s="70">
        <f t="shared" si="4"/>
        <v>25.72</v>
      </c>
      <c r="I40" s="8">
        <f t="shared" si="4"/>
        <v>24.07664814814815</v>
      </c>
      <c r="J40" s="70">
        <f t="shared" si="4"/>
        <v>13.958888888888888</v>
      </c>
      <c r="K40" s="8">
        <f t="shared" si="4"/>
        <v>14.04774074074074</v>
      </c>
      <c r="L40" s="70">
        <f>SUBTOTAL(9,L34:L39)</f>
        <v>233.3</v>
      </c>
      <c r="M40" s="70">
        <f>SUBTOTAL(9,M34:M39)</f>
        <v>191.41379310344826</v>
      </c>
      <c r="N40" s="70">
        <f>SUBTOTAL(9,N34:N39)</f>
        <v>82.5</v>
      </c>
      <c r="O40" s="70">
        <f>SUBTOTAL(9,O34:O39)</f>
        <v>176.70666666666668</v>
      </c>
    </row>
    <row r="41" spans="3:15" ht="15" customHeight="1" outlineLevel="2">
      <c r="C41" s="56" t="s">
        <v>17</v>
      </c>
      <c r="D41" s="2" t="s">
        <v>65</v>
      </c>
      <c r="E41" s="3">
        <v>1</v>
      </c>
      <c r="F41" s="11">
        <f>IF(ISERROR('半旬集計'!D35),NA(),'半旬集計'!D35)</f>
        <v>19.999999999999996</v>
      </c>
      <c r="G41" s="8">
        <v>20.916666666666668</v>
      </c>
      <c r="H41" s="70">
        <f>IF(ISERROR('半旬集計'!E35),NA(),'半旬集計'!E35)</f>
        <v>26.240000000000002</v>
      </c>
      <c r="I41" s="8">
        <v>26.185999999999996</v>
      </c>
      <c r="J41" s="70">
        <f>IF(ISERROR('半旬集計'!G35),NA(),'半旬集計'!G35)</f>
        <v>13.540000000000001</v>
      </c>
      <c r="K41" s="8">
        <v>16.214000000000002</v>
      </c>
      <c r="L41" s="70">
        <f>IF('半旬集計'!R35=0,NA(),'半旬集計'!R35)</f>
        <v>51.3</v>
      </c>
      <c r="M41" s="8">
        <v>31.817241379310342</v>
      </c>
      <c r="N41" s="70">
        <f>IF(ISERROR('半旬集計'!O35),NA(),'半旬集計'!O35)</f>
        <v>1</v>
      </c>
      <c r="O41" s="8">
        <v>24.023333333333333</v>
      </c>
    </row>
    <row r="42" spans="3:15" ht="15" customHeight="1" outlineLevel="2">
      <c r="C42" s="80" t="s">
        <v>17</v>
      </c>
      <c r="D42" s="6" t="s">
        <v>65</v>
      </c>
      <c r="E42" s="3">
        <v>2</v>
      </c>
      <c r="F42" s="11">
        <f>IF(ISERROR('半旬集計'!D36),NA(),'半旬集計'!D36)</f>
        <v>20.96</v>
      </c>
      <c r="G42" s="8">
        <v>21.630666666666663</v>
      </c>
      <c r="H42" s="70">
        <f>IF(ISERROR('半旬集計'!E36),NA(),'半旬集計'!E36)</f>
        <v>26.759999999999998</v>
      </c>
      <c r="I42" s="8">
        <v>26.647999999999993</v>
      </c>
      <c r="J42" s="70">
        <f>IF(ISERROR('半旬集計'!G36),NA(),'半旬集計'!G36)</f>
        <v>15.819999999999999</v>
      </c>
      <c r="K42" s="8">
        <v>17.046666666666667</v>
      </c>
      <c r="L42" s="70">
        <f>IF('半旬集計'!R36=0,NA(),'半旬集計'!R36)</f>
        <v>31.1</v>
      </c>
      <c r="M42" s="8">
        <v>30.782758620689652</v>
      </c>
      <c r="N42" s="70">
        <f>IF(ISERROR('半旬集計'!O36),NA(),'半旬集計'!O36)</f>
        <v>22</v>
      </c>
      <c r="O42" s="8">
        <v>34.49333333333333</v>
      </c>
    </row>
    <row r="43" spans="3:15" ht="15" customHeight="1" outlineLevel="2">
      <c r="C43" s="80" t="s">
        <v>17</v>
      </c>
      <c r="D43" s="2" t="s">
        <v>66</v>
      </c>
      <c r="E43" s="3">
        <v>3</v>
      </c>
      <c r="F43" s="11">
        <f>IF(ISERROR('半旬集計'!D37),NA(),'半旬集計'!D37)</f>
        <v>20.080000000000002</v>
      </c>
      <c r="G43" s="8">
        <v>22.004666666666665</v>
      </c>
      <c r="H43" s="70">
        <f>IF(ISERROR('半旬集計'!E37),NA(),'半旬集計'!E37)</f>
        <v>26.2</v>
      </c>
      <c r="I43" s="8">
        <v>26.45</v>
      </c>
      <c r="J43" s="70">
        <f>IF(ISERROR('半旬集計'!G37),NA(),'半旬集計'!G37)</f>
        <v>14.120000000000001</v>
      </c>
      <c r="K43" s="8">
        <v>17.954666666666665</v>
      </c>
      <c r="L43" s="70">
        <f>IF('半旬集計'!R37=0,NA(),'半旬集計'!R37)</f>
        <v>45.2</v>
      </c>
      <c r="M43" s="8">
        <v>27.372413793103444</v>
      </c>
      <c r="N43" s="70">
        <f>IF(ISERROR('半旬集計'!O37),NA(),'半旬集計'!O37)</f>
        <v>0</v>
      </c>
      <c r="O43" s="8">
        <v>31.273333333333333</v>
      </c>
    </row>
    <row r="44" spans="3:15" ht="15" customHeight="1" outlineLevel="2">
      <c r="C44" s="80" t="s">
        <v>17</v>
      </c>
      <c r="D44" s="6" t="s">
        <v>66</v>
      </c>
      <c r="E44" s="3">
        <v>4</v>
      </c>
      <c r="F44" s="11">
        <f>IF(ISERROR('半旬集計'!D38),NA(),'半旬集計'!D38)</f>
        <v>22.4</v>
      </c>
      <c r="G44" s="8">
        <v>22.871333333333336</v>
      </c>
      <c r="H44" s="70">
        <f>IF(ISERROR('半旬集計'!E38),NA(),'半旬集計'!E38)</f>
        <v>28.860000000000003</v>
      </c>
      <c r="I44" s="11">
        <v>27.15533333333334</v>
      </c>
      <c r="J44" s="70">
        <f>IF(ISERROR('半旬集計'!G38),NA(),'半旬集計'!G38)</f>
        <v>16.64</v>
      </c>
      <c r="K44" s="8">
        <v>19.222</v>
      </c>
      <c r="L44" s="70">
        <f>IF('半旬集計'!R38=0,NA(),'半旬集計'!R38)</f>
        <v>39.699999999999996</v>
      </c>
      <c r="M44" s="8">
        <v>25.493103448275864</v>
      </c>
      <c r="N44" s="70">
        <f>IF(ISERROR('半旬集計'!O38),NA(),'半旬集計'!O38)</f>
        <v>0</v>
      </c>
      <c r="O44" s="8">
        <v>43.04</v>
      </c>
    </row>
    <row r="45" spans="3:15" ht="15" customHeight="1" outlineLevel="2">
      <c r="C45" s="80" t="s">
        <v>17</v>
      </c>
      <c r="D45" s="2" t="s">
        <v>67</v>
      </c>
      <c r="E45" s="3">
        <v>5</v>
      </c>
      <c r="F45" s="11">
        <f>IF(ISERROR('半旬集計'!D39),NA(),'半旬集計'!D39)</f>
        <v>22.48</v>
      </c>
      <c r="G45" s="8">
        <v>23.304666666666666</v>
      </c>
      <c r="H45" s="70">
        <f>IF(ISERROR('半旬集計'!E39),NA(),'半旬集計'!E39)</f>
        <v>26.98</v>
      </c>
      <c r="I45" s="11">
        <v>27.122666666666667</v>
      </c>
      <c r="J45" s="70">
        <f>IF(ISERROR('半旬集計'!G39),NA(),'半旬集計'!G39)</f>
        <v>19.380000000000003</v>
      </c>
      <c r="K45" s="8">
        <v>20.106666666666673</v>
      </c>
      <c r="L45" s="70">
        <f>IF('半旬集計'!R39=0,NA(),'半旬集計'!R39)</f>
        <v>12.899999999999999</v>
      </c>
      <c r="M45" s="8">
        <v>20.237931034482763</v>
      </c>
      <c r="N45" s="70">
        <f>IF(ISERROR('半旬集計'!O39),NA(),'半旬集計'!O39)</f>
        <v>84.5</v>
      </c>
      <c r="O45" s="8">
        <v>56.776666666666664</v>
      </c>
    </row>
    <row r="46" spans="3:15" ht="15" customHeight="1" outlineLevel="2">
      <c r="C46" s="81" t="s">
        <v>17</v>
      </c>
      <c r="D46" s="6" t="s">
        <v>67</v>
      </c>
      <c r="E46" s="3">
        <v>6</v>
      </c>
      <c r="F46" s="11">
        <f>IF(ISERROR('半旬集計'!D40),NA(),'半旬集計'!D40)</f>
        <v>23.5</v>
      </c>
      <c r="G46" s="8">
        <v>24.446666666666665</v>
      </c>
      <c r="H46" s="70">
        <f>IF(ISERROR('半旬集計'!E40),NA(),'半旬集計'!E40)</f>
        <v>27.119999999999997</v>
      </c>
      <c r="I46" s="11">
        <v>28.586666666666666</v>
      </c>
      <c r="J46" s="70">
        <f>IF(ISERROR('半旬集計'!G40),NA(),'半旬集計'!G40)</f>
        <v>20.98</v>
      </c>
      <c r="K46" s="8">
        <v>21.072</v>
      </c>
      <c r="L46" s="70">
        <f>IF('半旬集計'!R40=0,NA(),'半旬集計'!R40)</f>
        <v>6.8</v>
      </c>
      <c r="M46" s="8">
        <v>23.23793103448276</v>
      </c>
      <c r="N46" s="70">
        <f>IF(ISERROR('半旬集計'!O40),NA(),'半旬集計'!O40)</f>
        <v>36</v>
      </c>
      <c r="O46" s="8">
        <v>40.516666666666666</v>
      </c>
    </row>
    <row r="47" spans="3:15" ht="15" customHeight="1" outlineLevel="1">
      <c r="C47" s="103" t="s">
        <v>75</v>
      </c>
      <c r="D47" s="3"/>
      <c r="E47" s="79"/>
      <c r="F47" s="11">
        <f aca="true" t="shared" si="5" ref="F47:K47">SUBTOTAL(1,F41:F46)</f>
        <v>21.570000000000004</v>
      </c>
      <c r="G47" s="8">
        <f t="shared" si="5"/>
        <v>22.52911111111111</v>
      </c>
      <c r="H47" s="72">
        <f t="shared" si="5"/>
        <v>27.026666666666667</v>
      </c>
      <c r="I47" s="11">
        <f t="shared" si="5"/>
        <v>27.024777777777782</v>
      </c>
      <c r="J47" s="72">
        <f t="shared" si="5"/>
        <v>16.746666666666666</v>
      </c>
      <c r="K47" s="8">
        <f t="shared" si="5"/>
        <v>18.602666666666668</v>
      </c>
      <c r="L47" s="72">
        <f>SUBTOTAL(9,L41:L46)</f>
        <v>187.00000000000003</v>
      </c>
      <c r="M47" s="72">
        <f>SUBTOTAL(9,M41:M46)</f>
        <v>158.94137931034481</v>
      </c>
      <c r="N47" s="72">
        <f>SUBTOTAL(9,N41:N46)</f>
        <v>143.5</v>
      </c>
      <c r="O47" s="72">
        <f>SUBTOTAL(9,O41:O46)</f>
        <v>230.12333333333333</v>
      </c>
    </row>
    <row r="48" spans="3:15" ht="15" customHeight="1" outlineLevel="2">
      <c r="C48" s="56" t="s">
        <v>18</v>
      </c>
      <c r="D48" s="2" t="s">
        <v>65</v>
      </c>
      <c r="E48" s="3">
        <v>1</v>
      </c>
      <c r="F48" s="11">
        <f>IF(ISERROR('半旬集計'!D41),NA(),'半旬集計'!D41)</f>
        <v>26.160000000000004</v>
      </c>
      <c r="G48" s="8">
        <v>25.06066666666667</v>
      </c>
      <c r="H48" s="70">
        <f>IF(ISERROR('半旬集計'!E41),NA(),'半旬集計'!E41)</f>
        <v>30.679999999999996</v>
      </c>
      <c r="I48" s="8">
        <v>29.15666666666667</v>
      </c>
      <c r="J48" s="70">
        <f>IF(ISERROR('半旬集計'!G41),NA(),'半旬集計'!G41)</f>
        <v>22.979999999999997</v>
      </c>
      <c r="K48" s="8">
        <v>21.6</v>
      </c>
      <c r="L48" s="70">
        <f>IF('半旬集計'!R41=0,NA(),'半旬集計'!R41)</f>
        <v>21.799999999999997</v>
      </c>
      <c r="M48" s="8">
        <v>25.01724137931034</v>
      </c>
      <c r="N48" s="70">
        <f>IF(ISERROR('半旬集計'!O41),NA(),'半旬集計'!O41)</f>
        <v>84</v>
      </c>
      <c r="O48" s="8">
        <v>51.37</v>
      </c>
    </row>
    <row r="49" spans="3:15" ht="15" customHeight="1" outlineLevel="2">
      <c r="C49" s="80" t="s">
        <v>18</v>
      </c>
      <c r="D49" s="6" t="s">
        <v>65</v>
      </c>
      <c r="E49" s="3">
        <v>2</v>
      </c>
      <c r="F49" s="11">
        <f>IF(ISERROR('半旬集計'!D42),NA(),'半旬集計'!D42)</f>
        <v>25.939999999999998</v>
      </c>
      <c r="G49" s="8">
        <v>25.73466666666667</v>
      </c>
      <c r="H49" s="70">
        <f>IF(ISERROR('半旬集計'!E42),NA(),'半旬集計'!E42)</f>
        <v>31.3</v>
      </c>
      <c r="I49" s="8">
        <v>29.94333333333334</v>
      </c>
      <c r="J49" s="70">
        <f>IF(ISERROR('半旬集計'!G42),NA(),'半旬集計'!G42)</f>
        <v>22.16</v>
      </c>
      <c r="K49" s="8">
        <v>22.188</v>
      </c>
      <c r="L49" s="70">
        <f>IF('半旬集計'!R42=0,NA(),'半旬集計'!R42)</f>
        <v>30.9</v>
      </c>
      <c r="M49" s="8">
        <v>28.47931034482758</v>
      </c>
      <c r="N49" s="70">
        <f>IF(ISERROR('半旬集計'!O42),NA(),'半旬集計'!O42)</f>
        <v>5</v>
      </c>
      <c r="O49" s="8">
        <v>28.416666666666668</v>
      </c>
    </row>
    <row r="50" spans="3:15" ht="15" customHeight="1" outlineLevel="2">
      <c r="C50" s="80" t="s">
        <v>18</v>
      </c>
      <c r="D50" s="2" t="s">
        <v>66</v>
      </c>
      <c r="E50" s="3">
        <v>3</v>
      </c>
      <c r="F50" s="11">
        <f>IF(ISERROR('半旬集計'!D43),NA(),'半旬集計'!D43)</f>
        <v>27.520000000000003</v>
      </c>
      <c r="G50" s="8">
        <v>26.622666666666667</v>
      </c>
      <c r="H50" s="70">
        <f>IF(ISERROR('半旬集計'!E43),NA(),'半旬集計'!E43)</f>
        <v>32.620000000000005</v>
      </c>
      <c r="I50" s="8">
        <v>30.692666666666664</v>
      </c>
      <c r="J50" s="70">
        <f>IF(ISERROR('半旬集計'!G43),NA(),'半旬集計'!G43)</f>
        <v>23.740000000000002</v>
      </c>
      <c r="K50" s="8">
        <v>23.212000000000003</v>
      </c>
      <c r="L50" s="70">
        <f>IF('半旬集計'!R43=0,NA(),'半旬集計'!R43)</f>
        <v>36.099999999999994</v>
      </c>
      <c r="M50" s="8">
        <v>29.317241379310346</v>
      </c>
      <c r="N50" s="70">
        <f>IF(ISERROR('半旬集計'!O43),NA(),'半旬集計'!O43)</f>
        <v>7</v>
      </c>
      <c r="O50" s="8">
        <v>41.29333333333333</v>
      </c>
    </row>
    <row r="51" spans="3:15" ht="15" customHeight="1" outlineLevel="2">
      <c r="C51" s="80" t="s">
        <v>18</v>
      </c>
      <c r="D51" s="6" t="s">
        <v>66</v>
      </c>
      <c r="E51" s="3">
        <v>4</v>
      </c>
      <c r="F51" s="11">
        <f>IF(ISERROR('半旬集計'!D44),NA(),'半旬集計'!D44)</f>
        <v>27.439999999999998</v>
      </c>
      <c r="G51" s="8">
        <v>26.752666666666673</v>
      </c>
      <c r="H51" s="70">
        <f>IF(ISERROR('半旬集計'!E44),NA(),'半旬集計'!E44)</f>
        <v>32.86</v>
      </c>
      <c r="I51" s="8">
        <v>31.210666666666665</v>
      </c>
      <c r="J51" s="70">
        <f>IF(ISERROR('半旬集計'!G44),NA(),'半旬集計'!G44)</f>
        <v>23.220000000000002</v>
      </c>
      <c r="K51" s="8">
        <v>23.18</v>
      </c>
      <c r="L51" s="70">
        <f>IF('半旬集計'!R44=0,NA(),'半旬集計'!R44)</f>
        <v>34.5</v>
      </c>
      <c r="M51" s="8">
        <v>31.77586206896552</v>
      </c>
      <c r="N51" s="70">
        <f>IF(ISERROR('半旬集計'!O44),NA(),'半旬集計'!O44)</f>
        <v>0</v>
      </c>
      <c r="O51" s="8">
        <v>30.2</v>
      </c>
    </row>
    <row r="52" spans="3:15" ht="15" customHeight="1" outlineLevel="2">
      <c r="C52" s="80" t="s">
        <v>18</v>
      </c>
      <c r="D52" s="2" t="s">
        <v>67</v>
      </c>
      <c r="E52" s="3">
        <v>5</v>
      </c>
      <c r="F52" s="11">
        <f>IF(ISERROR('半旬集計'!D45),NA(),'半旬集計'!D45)</f>
        <v>28.040000000000003</v>
      </c>
      <c r="G52" s="8">
        <v>27.33</v>
      </c>
      <c r="H52" s="70">
        <f>IF(ISERROR('半旬集計'!E45),NA(),'半旬集計'!E45)</f>
        <v>33.16</v>
      </c>
      <c r="I52" s="8">
        <v>32.01533333333333</v>
      </c>
      <c r="J52" s="70">
        <f>IF(ISERROR('半旬集計'!G45),NA(),'半旬集計'!G45)</f>
        <v>23.9</v>
      </c>
      <c r="K52" s="8">
        <v>23.453999999999997</v>
      </c>
      <c r="L52" s="70">
        <f>IF('半旬集計'!R45=0,NA(),'半旬集計'!R45)</f>
        <v>33.9</v>
      </c>
      <c r="M52" s="8">
        <v>37.48275862068966</v>
      </c>
      <c r="N52" s="70">
        <f>IF(ISERROR('半旬集計'!O45),NA(),'半旬集計'!O45)</f>
        <v>0</v>
      </c>
      <c r="O52" s="8">
        <v>12.776666666666667</v>
      </c>
    </row>
    <row r="53" spans="3:15" ht="15" customHeight="1" outlineLevel="2">
      <c r="C53" s="81" t="s">
        <v>18</v>
      </c>
      <c r="D53" s="6" t="s">
        <v>67</v>
      </c>
      <c r="E53" s="3">
        <v>6</v>
      </c>
      <c r="F53" s="11">
        <f>IF(ISERROR('半旬集計'!D46),NA(),'半旬集計'!D46)</f>
        <v>28.600000000000005</v>
      </c>
      <c r="G53" s="8">
        <v>27.55944444444445</v>
      </c>
      <c r="H53" s="70">
        <f>IF(ISERROR('半旬集計'!E46),NA(),'半旬集計'!E46)</f>
        <v>33.61666666666667</v>
      </c>
      <c r="I53" s="8">
        <v>32.24166666666667</v>
      </c>
      <c r="J53" s="70">
        <f>IF(ISERROR('半旬集計'!G46),NA(),'半旬集計'!G46)</f>
        <v>25.316666666666666</v>
      </c>
      <c r="K53" s="8">
        <v>23.681666666666672</v>
      </c>
      <c r="L53" s="70">
        <f>IF('半旬集計'!R46=0,NA(),'半旬集計'!R46)</f>
        <v>39.400000000000006</v>
      </c>
      <c r="M53" s="8">
        <v>43.603448275862064</v>
      </c>
      <c r="N53" s="70">
        <f>IF(ISERROR('半旬集計'!O46),NA(),'半旬集計'!O46)</f>
        <v>5</v>
      </c>
      <c r="O53" s="8">
        <v>29.55</v>
      </c>
    </row>
    <row r="54" spans="3:15" ht="15" customHeight="1" outlineLevel="1">
      <c r="C54" s="91" t="s">
        <v>76</v>
      </c>
      <c r="D54" s="5"/>
      <c r="E54" s="79"/>
      <c r="F54" s="11">
        <f aca="true" t="shared" si="6" ref="F54:K54">SUBTOTAL(1,F48:F53)</f>
        <v>27.28333333333333</v>
      </c>
      <c r="G54" s="8">
        <f t="shared" si="6"/>
        <v>26.51001851851852</v>
      </c>
      <c r="H54" s="70">
        <f t="shared" si="6"/>
        <v>32.37277777777778</v>
      </c>
      <c r="I54" s="8">
        <f t="shared" si="6"/>
        <v>30.876722222222224</v>
      </c>
      <c r="J54" s="70">
        <f t="shared" si="6"/>
        <v>23.552777777777777</v>
      </c>
      <c r="K54" s="8">
        <f t="shared" si="6"/>
        <v>22.885944444444448</v>
      </c>
      <c r="L54" s="70">
        <f>SUBTOTAL(9,L48:L53)</f>
        <v>196.6</v>
      </c>
      <c r="M54" s="70">
        <f>SUBTOTAL(9,M48:M53)</f>
        <v>195.6758620689655</v>
      </c>
      <c r="N54" s="70">
        <f>SUBTOTAL(9,N48:N53)</f>
        <v>101</v>
      </c>
      <c r="O54" s="70">
        <f>SUBTOTAL(9,O48:O53)</f>
        <v>193.60666666666665</v>
      </c>
    </row>
    <row r="55" spans="3:15" ht="15" customHeight="1" outlineLevel="2">
      <c r="C55" s="56" t="s">
        <v>19</v>
      </c>
      <c r="D55" s="2" t="s">
        <v>65</v>
      </c>
      <c r="E55" s="3">
        <v>1</v>
      </c>
      <c r="F55" s="11">
        <f>IF(ISERROR('半旬集計'!D47),NA(),'半旬集計'!D47)</f>
        <v>28.74</v>
      </c>
      <c r="G55" s="8">
        <v>27.81333333333333</v>
      </c>
      <c r="H55" s="70">
        <f>IF(ISERROR('半旬集計'!E47),NA(),'半旬集計'!E47)</f>
        <v>34.58</v>
      </c>
      <c r="I55" s="8">
        <v>32.76</v>
      </c>
      <c r="J55" s="70">
        <f>IF(ISERROR('半旬集計'!G47),NA(),'半旬集計'!G47)</f>
        <v>24.259999999999998</v>
      </c>
      <c r="K55" s="8">
        <v>23.736666666666665</v>
      </c>
      <c r="L55" s="70">
        <f>IF('半旬集計'!R47=0,NA(),'半旬集計'!R47)</f>
        <v>34</v>
      </c>
      <c r="M55" s="8">
        <v>39.306896551724144</v>
      </c>
      <c r="N55" s="70">
        <f>IF(ISERROR('半旬集計'!O47),NA(),'半旬集計'!O47)</f>
        <v>0</v>
      </c>
      <c r="O55" s="8">
        <v>17.026666666666667</v>
      </c>
    </row>
    <row r="56" spans="3:15" ht="15" customHeight="1" outlineLevel="2">
      <c r="C56" s="80" t="s">
        <v>19</v>
      </c>
      <c r="D56" s="6" t="s">
        <v>65</v>
      </c>
      <c r="E56" s="3">
        <v>2</v>
      </c>
      <c r="F56" s="11">
        <f>IF(ISERROR('半旬集計'!D48),NA(),'半旬集計'!D48)</f>
        <v>28.580000000000002</v>
      </c>
      <c r="G56" s="8">
        <v>27.416666666666668</v>
      </c>
      <c r="H56" s="70">
        <f>IF(ISERROR('半旬集計'!E48),NA(),'半旬集計'!E48)</f>
        <v>34.08</v>
      </c>
      <c r="I56" s="8">
        <v>32.211333333333336</v>
      </c>
      <c r="J56" s="70">
        <f>IF(ISERROR('半旬集計'!G48),NA(),'半旬集計'!G48)</f>
        <v>24.660000000000004</v>
      </c>
      <c r="K56" s="8">
        <v>23.578</v>
      </c>
      <c r="L56" s="70">
        <f>IF('半旬集計'!R48=0,NA(),'半旬集計'!R48)</f>
        <v>31.3</v>
      </c>
      <c r="M56" s="8">
        <v>35.00344827586206</v>
      </c>
      <c r="N56" s="70">
        <f>IF(ISERROR('半旬集計'!O48),NA(),'半旬集計'!O48)</f>
        <v>252</v>
      </c>
      <c r="O56" s="8">
        <v>33.49333333333333</v>
      </c>
    </row>
    <row r="57" spans="3:15" ht="15" customHeight="1" outlineLevel="2">
      <c r="C57" s="80" t="s">
        <v>19</v>
      </c>
      <c r="D57" s="2" t="s">
        <v>66</v>
      </c>
      <c r="E57" s="3">
        <v>3</v>
      </c>
      <c r="F57" s="11">
        <f>IF(ISERROR('半旬集計'!D49),NA(),'半旬集計'!D49)</f>
        <v>27.6</v>
      </c>
      <c r="G57" s="8">
        <v>27.567999999999994</v>
      </c>
      <c r="H57" s="70">
        <f>IF(ISERROR('半旬集計'!E49),NA(),'半旬集計'!E49)</f>
        <v>32.660000000000004</v>
      </c>
      <c r="I57" s="8">
        <v>32.39066666666667</v>
      </c>
      <c r="J57" s="70">
        <f>IF(ISERROR('半旬集計'!G49),NA(),'半旬集計'!G49)</f>
        <v>23.419999999999998</v>
      </c>
      <c r="K57" s="8">
        <v>23.68133333333333</v>
      </c>
      <c r="L57" s="70">
        <f>IF('半旬集計'!R49=0,NA(),'半旬集計'!R49)</f>
        <v>32.7</v>
      </c>
      <c r="M57" s="8">
        <v>34.88965517241379</v>
      </c>
      <c r="N57" s="70">
        <f>IF(ISERROR('半旬集計'!O49),NA(),'半旬集計'!O49)</f>
        <v>1</v>
      </c>
      <c r="O57" s="8">
        <v>17.746666666666666</v>
      </c>
    </row>
    <row r="58" spans="3:15" ht="15" customHeight="1" outlineLevel="2">
      <c r="C58" s="80" t="s">
        <v>19</v>
      </c>
      <c r="D58" s="6" t="s">
        <v>66</v>
      </c>
      <c r="E58" s="3">
        <v>4</v>
      </c>
      <c r="F58" s="11">
        <f>IF(ISERROR('半旬集計'!D50),NA(),'半旬集計'!D50)</f>
        <v>27.600000000000005</v>
      </c>
      <c r="G58" s="8">
        <v>27.473333333333333</v>
      </c>
      <c r="H58" s="70">
        <f>IF(ISERROR('半旬集計'!E50),NA(),'半旬集計'!E50)</f>
        <v>33.12</v>
      </c>
      <c r="I58" s="8">
        <v>32.29533333333333</v>
      </c>
      <c r="J58" s="70">
        <f>IF(ISERROR('半旬集計'!G50),NA(),'半旬集計'!G50)</f>
        <v>24.060000000000002</v>
      </c>
      <c r="K58" s="8">
        <v>23.75</v>
      </c>
      <c r="L58" s="70">
        <f>IF('半旬集計'!R50=0,NA(),'半旬集計'!R50)</f>
        <v>38.1</v>
      </c>
      <c r="M58" s="8">
        <v>35.17931034482758</v>
      </c>
      <c r="N58" s="70">
        <f>IF(ISERROR('半旬集計'!O50),NA(),'半旬集計'!O50)</f>
        <v>27</v>
      </c>
      <c r="O58" s="8">
        <v>14.506666666666666</v>
      </c>
    </row>
    <row r="59" spans="3:15" ht="15" customHeight="1" outlineLevel="2">
      <c r="C59" s="80" t="s">
        <v>19</v>
      </c>
      <c r="D59" s="2" t="s">
        <v>67</v>
      </c>
      <c r="E59" s="3">
        <v>5</v>
      </c>
      <c r="F59" s="11">
        <f>IF(ISERROR('半旬集計'!D51),NA(),'半旬集計'!D51)</f>
        <v>28.859999999999996</v>
      </c>
      <c r="G59" s="8">
        <v>27.127333333333343</v>
      </c>
      <c r="H59" s="70">
        <f>IF(ISERROR('半旬集計'!E51),NA(),'半旬集計'!E51)</f>
        <v>34.52</v>
      </c>
      <c r="I59" s="8">
        <v>32.166666666666664</v>
      </c>
      <c r="J59" s="70">
        <f>IF(ISERROR('半旬集計'!G51),NA(),'半旬集計'!G51)</f>
        <v>24.46</v>
      </c>
      <c r="K59" s="8">
        <v>23.185333333333332</v>
      </c>
      <c r="L59" s="70">
        <f>IF('半旬集計'!R51=0,NA(),'半旬集計'!R51)</f>
        <v>42.9</v>
      </c>
      <c r="M59" s="8">
        <v>35.51428571428571</v>
      </c>
      <c r="N59" s="70">
        <f>IF(ISERROR('半旬集計'!O51),NA(),'半旬集計'!O51)</f>
        <v>2</v>
      </c>
      <c r="O59" s="8">
        <v>14.766666666666667</v>
      </c>
    </row>
    <row r="60" spans="3:15" ht="15" customHeight="1" outlineLevel="2">
      <c r="C60" s="81" t="s">
        <v>19</v>
      </c>
      <c r="D60" s="6" t="s">
        <v>67</v>
      </c>
      <c r="E60" s="3">
        <v>6</v>
      </c>
      <c r="F60" s="11">
        <f>IF(ISERROR('半旬集計'!D52),NA(),'半旬集計'!D52)</f>
        <v>27.383333333333336</v>
      </c>
      <c r="G60" s="8">
        <v>26.958333333333332</v>
      </c>
      <c r="H60" s="70">
        <f>IF(ISERROR('半旬集計'!E52),NA(),'半旬集計'!E52)</f>
        <v>32.71666666666667</v>
      </c>
      <c r="I60" s="8">
        <v>31.947777777777777</v>
      </c>
      <c r="J60" s="70">
        <f>IF(ISERROR('半旬集計'!G52),NA(),'半旬集計'!G52)</f>
        <v>22.96666666666667</v>
      </c>
      <c r="K60" s="8">
        <v>22.988888888888894</v>
      </c>
      <c r="L60" s="70">
        <f>IF('半旬集計'!R52=0,NA(),'半旬集計'!R52)</f>
        <v>46.3</v>
      </c>
      <c r="M60" s="8">
        <v>40.91785714285714</v>
      </c>
      <c r="N60" s="70">
        <f>IF(ISERROR('半旬集計'!O52),NA(),'半旬集計'!O52)</f>
        <v>0</v>
      </c>
      <c r="O60" s="8">
        <v>28.603333333333335</v>
      </c>
    </row>
    <row r="61" spans="3:15" ht="15" customHeight="1" outlineLevel="1">
      <c r="C61" s="91" t="s">
        <v>77</v>
      </c>
      <c r="D61" s="5"/>
      <c r="E61" s="79"/>
      <c r="F61" s="11">
        <f aca="true" t="shared" si="7" ref="F61:K61">SUBTOTAL(1,F55:F60)</f>
        <v>28.12722222222222</v>
      </c>
      <c r="G61" s="8">
        <f t="shared" si="7"/>
        <v>27.392833333333332</v>
      </c>
      <c r="H61" s="70">
        <f t="shared" si="7"/>
        <v>33.61277777777778</v>
      </c>
      <c r="I61" s="8">
        <f t="shared" si="7"/>
        <v>32.29529629629629</v>
      </c>
      <c r="J61" s="70">
        <f t="shared" si="7"/>
        <v>23.971111111111114</v>
      </c>
      <c r="K61" s="8">
        <f t="shared" si="7"/>
        <v>23.4867037037037</v>
      </c>
      <c r="L61" s="70">
        <f>SUBTOTAL(9,L55:L60)</f>
        <v>225.3</v>
      </c>
      <c r="M61" s="70">
        <f>SUBTOTAL(9,M55:M60)</f>
        <v>220.8114532019704</v>
      </c>
      <c r="N61" s="70">
        <f>SUBTOTAL(9,N55:N60)</f>
        <v>282</v>
      </c>
      <c r="O61" s="70">
        <f>SUBTOTAL(9,O55:O60)</f>
        <v>126.14333333333333</v>
      </c>
    </row>
    <row r="62" spans="3:15" ht="15" customHeight="1" outlineLevel="2">
      <c r="C62" s="56" t="s">
        <v>20</v>
      </c>
      <c r="D62" s="2" t="s">
        <v>65</v>
      </c>
      <c r="E62" s="3">
        <v>1</v>
      </c>
      <c r="F62" s="11">
        <f>IF(ISERROR('半旬集計'!D53),NA(),'半旬集計'!D53)</f>
        <v>23.699999999999996</v>
      </c>
      <c r="G62" s="7">
        <v>26.220666666666666</v>
      </c>
      <c r="H62" s="70">
        <f>IF(ISERROR('半旬集計'!E53),NA(),'半旬集計'!E53)</f>
        <v>28.54</v>
      </c>
      <c r="I62" s="7">
        <v>31.24599999999999</v>
      </c>
      <c r="J62" s="70">
        <f>IF(ISERROR('半旬集計'!G53),NA(),'半旬集計'!G53)</f>
        <v>19.26</v>
      </c>
      <c r="K62" s="7">
        <v>22.21</v>
      </c>
      <c r="L62" s="70">
        <f>IF('半旬集計'!R53=0,NA(),'半旬集計'!R53)</f>
        <v>24.400000000000002</v>
      </c>
      <c r="M62" s="4">
        <v>34.896666666666675</v>
      </c>
      <c r="N62" s="70">
        <f>IF(ISERROR('半旬集計'!O53),NA(),'半旬集計'!O53)</f>
        <v>0</v>
      </c>
      <c r="O62" s="12">
        <v>27.476666666666667</v>
      </c>
    </row>
    <row r="63" spans="3:15" ht="15" customHeight="1" outlineLevel="2">
      <c r="C63" s="80" t="s">
        <v>20</v>
      </c>
      <c r="D63" s="6" t="s">
        <v>65</v>
      </c>
      <c r="E63" s="3">
        <v>2</v>
      </c>
      <c r="F63" s="11">
        <f>IF(ISERROR('半旬集計'!D54),NA(),'半旬集計'!D54)</f>
        <v>25.119999999999997</v>
      </c>
      <c r="G63" s="7">
        <v>25.548666666666666</v>
      </c>
      <c r="H63" s="70">
        <f>IF(ISERROR('半旬集計'!E54),NA(),'半旬集計'!E54)</f>
        <v>30.619999999999997</v>
      </c>
      <c r="I63" s="7">
        <v>30.347333333333335</v>
      </c>
      <c r="J63" s="70">
        <f>IF(ISERROR('半旬集計'!G54),NA(),'半旬集計'!G54)</f>
        <v>20.56</v>
      </c>
      <c r="K63" s="7">
        <v>21.85333333333333</v>
      </c>
      <c r="L63" s="70">
        <f>IF('半旬集計'!R54=0,NA(),'半旬集計'!R54)</f>
        <v>28.5</v>
      </c>
      <c r="M63" s="4">
        <v>29.77333333333333</v>
      </c>
      <c r="N63" s="70">
        <f>IF(ISERROR('半旬集計'!O54),NA(),'半旬集計'!O54)</f>
        <v>16</v>
      </c>
      <c r="O63" s="12">
        <v>37.95</v>
      </c>
    </row>
    <row r="64" spans="3:15" ht="15" customHeight="1" outlineLevel="2">
      <c r="C64" s="80" t="s">
        <v>20</v>
      </c>
      <c r="D64" s="2" t="s">
        <v>66</v>
      </c>
      <c r="E64" s="3">
        <v>3</v>
      </c>
      <c r="F64" s="11">
        <f>IF(ISERROR('半旬集計'!D55),NA(),'半旬集計'!D55)</f>
        <v>23.979999999999997</v>
      </c>
      <c r="G64" s="7">
        <v>24.508666666666663</v>
      </c>
      <c r="H64" s="70">
        <f>IF(ISERROR('半旬集計'!E55),NA(),'半旬集計'!E55)</f>
        <v>28.22</v>
      </c>
      <c r="I64" s="7">
        <v>29.208333333333332</v>
      </c>
      <c r="J64" s="70">
        <f>IF(ISERROR('半旬集計'!G55),NA(),'半旬集計'!G55)</f>
        <v>20.32</v>
      </c>
      <c r="K64" s="7">
        <v>20.743333333333332</v>
      </c>
      <c r="L64" s="70">
        <f>IF('半旬集計'!R55=0,NA(),'半旬集計'!R55)</f>
        <v>22.700000000000003</v>
      </c>
      <c r="M64" s="4">
        <v>27.59666666666668</v>
      </c>
      <c r="N64" s="70">
        <f>IF(ISERROR('半旬集計'!O55),NA(),'半旬集計'!O55)</f>
        <v>90.5</v>
      </c>
      <c r="O64" s="12">
        <v>43.94</v>
      </c>
    </row>
    <row r="65" spans="3:15" ht="15" customHeight="1" outlineLevel="2">
      <c r="C65" s="80" t="s">
        <v>20</v>
      </c>
      <c r="D65" s="6" t="s">
        <v>66</v>
      </c>
      <c r="E65" s="3">
        <v>4</v>
      </c>
      <c r="F65" s="11">
        <f>IF(ISERROR('半旬集計'!D56),NA(),'半旬集計'!D56)</f>
        <v>22.139999999999997</v>
      </c>
      <c r="G65" s="7">
        <v>23.62</v>
      </c>
      <c r="H65" s="70">
        <f>IF(ISERROR('半旬集計'!E56),NA(),'半旬集計'!E56)</f>
        <v>26.7</v>
      </c>
      <c r="I65" s="7">
        <v>28.27</v>
      </c>
      <c r="J65" s="70">
        <f>IF(ISERROR('半旬集計'!G56),NA(),'半旬集計'!G56)</f>
        <v>18.860000000000003</v>
      </c>
      <c r="K65" s="7">
        <v>19.765333333333334</v>
      </c>
      <c r="L65" s="70">
        <f>IF('半旬集計'!R56=0,NA(),'半旬集計'!R56)</f>
        <v>21.7</v>
      </c>
      <c r="M65" s="4">
        <v>27.77333333333333</v>
      </c>
      <c r="N65" s="70">
        <f>IF(ISERROR('半旬集計'!O56),NA(),'半旬集計'!O56)</f>
        <v>75</v>
      </c>
      <c r="O65" s="12">
        <v>36.15</v>
      </c>
    </row>
    <row r="66" spans="3:15" ht="15" customHeight="1" outlineLevel="2">
      <c r="C66" s="80" t="s">
        <v>20</v>
      </c>
      <c r="D66" s="2" t="s">
        <v>67</v>
      </c>
      <c r="E66" s="3">
        <v>5</v>
      </c>
      <c r="F66" s="11">
        <f>IF(ISERROR('半旬集計'!D57),NA(),'半旬集計'!D57)</f>
        <v>21.1</v>
      </c>
      <c r="G66" s="7">
        <v>22.616666666666674</v>
      </c>
      <c r="H66" s="70">
        <f>IF(ISERROR('半旬集計'!E57),NA(),'半旬集計'!E57)</f>
        <v>25.52</v>
      </c>
      <c r="I66" s="7">
        <v>27.147333333333336</v>
      </c>
      <c r="J66" s="70">
        <f>IF(ISERROR('半旬集計'!G57),NA(),'半旬集計'!G57)</f>
        <v>17.66</v>
      </c>
      <c r="K66" s="7">
        <v>19</v>
      </c>
      <c r="L66" s="70">
        <f>IF('半旬集計'!R57=0,NA(),'半旬集計'!R57)</f>
        <v>19.8</v>
      </c>
      <c r="M66" s="4">
        <v>23.016666666666666</v>
      </c>
      <c r="N66" s="70">
        <f>IF(ISERROR('半旬集計'!O57),NA(),'半旬集計'!O57)</f>
        <v>3.5</v>
      </c>
      <c r="O66" s="12">
        <v>38.36333333333334</v>
      </c>
    </row>
    <row r="67" spans="3:15" ht="15" customHeight="1" outlineLevel="2">
      <c r="C67" s="81" t="s">
        <v>20</v>
      </c>
      <c r="D67" s="6" t="s">
        <v>67</v>
      </c>
      <c r="E67" s="3">
        <v>6</v>
      </c>
      <c r="F67" s="11">
        <f>IF(ISERROR('半旬集計'!D58),NA(),'半旬集計'!D58)</f>
        <v>20.96</v>
      </c>
      <c r="G67" s="7">
        <v>21.32533333333333</v>
      </c>
      <c r="H67" s="70">
        <f>IF(ISERROR('半旬集計'!E58),NA(),'半旬集計'!E58)</f>
        <v>26.779999999999994</v>
      </c>
      <c r="I67" s="7">
        <v>25.890666666666664</v>
      </c>
      <c r="J67" s="70">
        <f>IF(ISERROR('半旬集計'!G58),NA(),'半旬集計'!G58)</f>
        <v>15.34</v>
      </c>
      <c r="K67" s="7">
        <v>17.411333333333335</v>
      </c>
      <c r="L67" s="70">
        <f>IF('半旬集計'!R58=0,NA(),'半旬集計'!R58)</f>
        <v>31.8</v>
      </c>
      <c r="M67" s="4">
        <v>22.593333333333327</v>
      </c>
      <c r="N67" s="70">
        <f>IF(ISERROR('半旬集計'!O58),NA(),'半旬集計'!O58)</f>
        <v>4.5</v>
      </c>
      <c r="O67" s="12">
        <v>36.46666666666667</v>
      </c>
    </row>
    <row r="68" spans="3:15" ht="15" customHeight="1" outlineLevel="1">
      <c r="C68" s="91" t="s">
        <v>78</v>
      </c>
      <c r="D68" s="5"/>
      <c r="E68" s="79"/>
      <c r="F68" s="11">
        <f aca="true" t="shared" si="8" ref="F68:K68">SUBTOTAL(1,F62:F67)</f>
        <v>22.833333333333332</v>
      </c>
      <c r="G68" s="7">
        <f t="shared" si="8"/>
        <v>23.973333333333333</v>
      </c>
      <c r="H68" s="70">
        <f t="shared" si="8"/>
        <v>27.73</v>
      </c>
      <c r="I68" s="7">
        <f t="shared" si="8"/>
        <v>28.684944444444444</v>
      </c>
      <c r="J68" s="70">
        <f t="shared" si="8"/>
        <v>18.666666666666668</v>
      </c>
      <c r="K68" s="7">
        <f t="shared" si="8"/>
        <v>20.163888888888888</v>
      </c>
      <c r="L68" s="70">
        <f>SUBTOTAL(9,L62:L67)</f>
        <v>148.9</v>
      </c>
      <c r="M68" s="70">
        <f>SUBTOTAL(9,M62:M67)</f>
        <v>165.65</v>
      </c>
      <c r="N68" s="70">
        <f>SUBTOTAL(9,N62:N67)</f>
        <v>189.5</v>
      </c>
      <c r="O68" s="70">
        <f>SUBTOTAL(9,O62:O67)</f>
        <v>220.3466666666667</v>
      </c>
    </row>
    <row r="69" spans="3:15" ht="15" customHeight="1" outlineLevel="2">
      <c r="C69" s="56" t="s">
        <v>22</v>
      </c>
      <c r="D69" s="2" t="s">
        <v>65</v>
      </c>
      <c r="E69" s="3">
        <v>1</v>
      </c>
      <c r="F69" s="11">
        <f>IF(ISERROR('半旬集計'!D59),NA(),'半旬集計'!D59)</f>
        <v>19.939999999999998</v>
      </c>
      <c r="G69" s="7">
        <v>20.625333333333337</v>
      </c>
      <c r="H69" s="70">
        <f>IF(ISERROR('半旬集計'!E59),NA(),'半旬集計'!E59)</f>
        <v>24.02</v>
      </c>
      <c r="I69" s="7">
        <v>25.596000000000004</v>
      </c>
      <c r="J69" s="70">
        <f>IF(ISERROR('半旬集計'!G59),NA(),'半旬集計'!G59)</f>
        <v>15.36</v>
      </c>
      <c r="K69" s="7">
        <v>16.688666666666673</v>
      </c>
      <c r="L69" s="70">
        <f>IF('半旬集計'!R59=0,NA(),'半旬集計'!R59)</f>
        <v>14.899999999999999</v>
      </c>
      <c r="M69" s="4">
        <v>26.463333333333335</v>
      </c>
      <c r="N69" s="70">
        <f>IF(ISERROR('半旬集計'!O59),NA(),'半旬集計'!O59)</f>
        <v>18.5</v>
      </c>
      <c r="O69" s="12">
        <v>26.30666666666667</v>
      </c>
    </row>
    <row r="70" spans="3:15" ht="15" customHeight="1" outlineLevel="2">
      <c r="C70" s="80" t="s">
        <v>22</v>
      </c>
      <c r="D70" s="6" t="s">
        <v>65</v>
      </c>
      <c r="E70" s="3">
        <v>2</v>
      </c>
      <c r="F70" s="11">
        <f>IF(ISERROR('半旬集計'!D60),NA(),'半旬集計'!D60)</f>
        <v>21</v>
      </c>
      <c r="G70" s="7">
        <v>19.32933333333333</v>
      </c>
      <c r="H70" s="70">
        <f>IF(ISERROR('半旬集計'!E60),NA(),'半旬集計'!E60)</f>
        <v>25.98</v>
      </c>
      <c r="I70" s="7">
        <v>24.023999999999994</v>
      </c>
      <c r="J70" s="70">
        <f>IF(ISERROR('半旬集計'!G60),NA(),'半旬集計'!G60)</f>
        <v>17.72</v>
      </c>
      <c r="K70" s="7">
        <v>15.392666666666672</v>
      </c>
      <c r="L70" s="70">
        <f>IF('半旬集計'!R60=0,NA(),'半旬集計'!R60)</f>
        <v>31.8</v>
      </c>
      <c r="M70" s="4">
        <v>22.473333333333336</v>
      </c>
      <c r="N70" s="70">
        <f>IF(ISERROR('半旬集計'!O60),NA(),'半旬集計'!O60)</f>
        <v>20.5</v>
      </c>
      <c r="O70" s="12">
        <v>37.43</v>
      </c>
    </row>
    <row r="71" spans="3:15" ht="15" customHeight="1" outlineLevel="2">
      <c r="C71" s="80" t="s">
        <v>22</v>
      </c>
      <c r="D71" s="2" t="s">
        <v>66</v>
      </c>
      <c r="E71" s="3">
        <v>3</v>
      </c>
      <c r="F71" s="11">
        <f>IF(ISERROR('半旬集計'!D61),NA(),'半旬集計'!D61)</f>
        <v>19.999999999999996</v>
      </c>
      <c r="G71" s="7">
        <v>19.526666666666664</v>
      </c>
      <c r="H71" s="70">
        <f>IF(ISERROR('半旬集計'!E61),NA(),'半旬集計'!E61)</f>
        <v>23.720000000000002</v>
      </c>
      <c r="I71" s="7">
        <v>24.346000000000004</v>
      </c>
      <c r="J71" s="70">
        <f>IF(ISERROR('半旬集計'!G61),NA(),'半旬集計'!G61)</f>
        <v>17.380000000000003</v>
      </c>
      <c r="K71" s="7">
        <v>15.076</v>
      </c>
      <c r="L71" s="70">
        <f>IF('半旬集計'!R61=0,NA(),'半旬集計'!R61)</f>
        <v>15.2</v>
      </c>
      <c r="M71" s="4">
        <v>28.026666666666664</v>
      </c>
      <c r="N71" s="70">
        <f>IF(ISERROR('半旬集計'!O61),NA(),'半旬集計'!O61)</f>
        <v>27</v>
      </c>
      <c r="O71" s="12">
        <v>18.703333333333333</v>
      </c>
    </row>
    <row r="72" spans="3:15" ht="15" customHeight="1" outlineLevel="2">
      <c r="C72" s="80" t="s">
        <v>22</v>
      </c>
      <c r="D72" s="6" t="s">
        <v>66</v>
      </c>
      <c r="E72" s="3">
        <v>4</v>
      </c>
      <c r="F72" s="11">
        <f>IF(ISERROR('半旬集計'!D62),NA(),'半旬集計'!D62)</f>
        <v>15.4</v>
      </c>
      <c r="G72" s="7">
        <v>17.331999999999997</v>
      </c>
      <c r="H72" s="70">
        <f>IF(ISERROR('半旬集計'!E62),NA(),'半旬集計'!E62)</f>
        <v>17.520000000000003</v>
      </c>
      <c r="I72" s="7">
        <v>22.612666666666666</v>
      </c>
      <c r="J72" s="70">
        <f>IF(ISERROR('半旬集計'!G62),NA(),'半旬集計'!G62)</f>
        <v>13.48</v>
      </c>
      <c r="K72" s="7">
        <v>12.95</v>
      </c>
      <c r="L72" s="70">
        <f>IF('半旬集計'!R62=0,NA(),'半旬集計'!R62)</f>
        <v>0.5</v>
      </c>
      <c r="M72" s="4">
        <v>26.69</v>
      </c>
      <c r="N72" s="70">
        <f>IF(ISERROR('半旬集計'!O62),NA(),'半旬集計'!O62)</f>
        <v>92.5</v>
      </c>
      <c r="O72" s="12">
        <v>22.07</v>
      </c>
    </row>
    <row r="73" spans="3:15" ht="15" customHeight="1" outlineLevel="2">
      <c r="C73" s="80" t="s">
        <v>22</v>
      </c>
      <c r="D73" s="2" t="s">
        <v>67</v>
      </c>
      <c r="E73" s="3">
        <v>5</v>
      </c>
      <c r="F73" s="11">
        <f>IF(ISERROR('半旬集計'!D63),NA(),'半旬集計'!D63)</f>
        <v>15.680000000000001</v>
      </c>
      <c r="G73" s="7">
        <v>16.364666666666665</v>
      </c>
      <c r="H73" s="70">
        <f>IF(ISERROR('半旬集計'!E63),NA(),'半旬集計'!E63)</f>
        <v>18.2</v>
      </c>
      <c r="I73" s="7">
        <v>21.842000000000002</v>
      </c>
      <c r="J73" s="70">
        <f>IF(ISERROR('半旬集計'!G63),NA(),'半旬集計'!G63)</f>
        <v>13.080000000000002</v>
      </c>
      <c r="K73" s="7">
        <v>11.876</v>
      </c>
      <c r="L73" s="70">
        <f>IF('半旬集計'!R63=0,NA(),'半旬集計'!R63)</f>
        <v>7.699999999999999</v>
      </c>
      <c r="M73" s="4">
        <v>26.703333333333333</v>
      </c>
      <c r="N73" s="70">
        <f>IF(ISERROR('半旬集計'!O63),NA(),'半旬集計'!O63)</f>
        <v>431.5</v>
      </c>
      <c r="O73" s="12">
        <v>12.456666666666667</v>
      </c>
    </row>
    <row r="74" spans="3:15" ht="15" customHeight="1" outlineLevel="2">
      <c r="C74" s="81" t="s">
        <v>22</v>
      </c>
      <c r="D74" s="6" t="s">
        <v>67</v>
      </c>
      <c r="E74" s="3">
        <v>6</v>
      </c>
      <c r="F74" s="11">
        <f>IF(ISERROR('半旬集計'!D64),NA(),'半旬集計'!D64)</f>
        <v>14.85</v>
      </c>
      <c r="G74" s="7">
        <v>15.540555555555557</v>
      </c>
      <c r="H74" s="70">
        <f>IF(ISERROR('半旬集計'!E64),NA(),'半旬集計'!E64)</f>
        <v>19.566666666666666</v>
      </c>
      <c r="I74" s="7">
        <v>20.73722222222222</v>
      </c>
      <c r="J74" s="70">
        <f>IF(ISERROR('半旬集計'!G64),NA(),'半旬集計'!G64)</f>
        <v>10.666666666666666</v>
      </c>
      <c r="K74" s="7">
        <v>11.105</v>
      </c>
      <c r="L74" s="70">
        <f>IF('半旬集計'!R64=0,NA(),'半旬集計'!R64)</f>
        <v>28.4</v>
      </c>
      <c r="M74" s="4">
        <v>29.073333333333334</v>
      </c>
      <c r="N74" s="70">
        <f>IF(ISERROR('半旬集計'!O64),NA(),'半旬集計'!O64)</f>
        <v>108.5</v>
      </c>
      <c r="O74" s="12">
        <v>21.183333333333334</v>
      </c>
    </row>
    <row r="75" spans="3:15" ht="15" customHeight="1" outlineLevel="1">
      <c r="C75" s="91" t="s">
        <v>79</v>
      </c>
      <c r="D75" s="5"/>
      <c r="E75" s="79"/>
      <c r="F75" s="11">
        <f aca="true" t="shared" si="9" ref="F75:K75">SUBTOTAL(1,F69:F74)</f>
        <v>17.811666666666667</v>
      </c>
      <c r="G75" s="7">
        <f t="shared" si="9"/>
        <v>18.119759259259258</v>
      </c>
      <c r="H75" s="70">
        <f t="shared" si="9"/>
        <v>21.501111111111115</v>
      </c>
      <c r="I75" s="7">
        <f t="shared" si="9"/>
        <v>23.192981481481482</v>
      </c>
      <c r="J75" s="70">
        <f t="shared" si="9"/>
        <v>14.614444444444445</v>
      </c>
      <c r="K75" s="7">
        <f t="shared" si="9"/>
        <v>13.84805555555556</v>
      </c>
      <c r="L75" s="70">
        <f>SUBTOTAL(9,L69:L74)</f>
        <v>98.5</v>
      </c>
      <c r="M75" s="70">
        <f>SUBTOTAL(9,M69:M74)</f>
        <v>159.43</v>
      </c>
      <c r="N75" s="70">
        <f>SUBTOTAL(9,N69:N74)</f>
        <v>698.5</v>
      </c>
      <c r="O75" s="70">
        <f>SUBTOTAL(9,O69:O74)</f>
        <v>138.14999999999998</v>
      </c>
    </row>
    <row r="76" spans="3:15" ht="15" customHeight="1" outlineLevel="2">
      <c r="C76" s="56" t="s">
        <v>21</v>
      </c>
      <c r="D76" s="2" t="s">
        <v>65</v>
      </c>
      <c r="E76" s="3">
        <v>1</v>
      </c>
      <c r="F76" s="11">
        <f>IF(ISERROR('半旬集計'!D65),NA(),'半旬集計'!D65)</f>
        <v>13.639999999999997</v>
      </c>
      <c r="G76" s="7">
        <v>14.94</v>
      </c>
      <c r="H76" s="70">
        <f>IF(ISERROR('半旬集計'!E65),NA(),'半旬集計'!E65)</f>
        <v>20.119999999999997</v>
      </c>
      <c r="I76" s="7">
        <v>20.33933333333333</v>
      </c>
      <c r="J76" s="70">
        <f>IF(ISERROR('半旬集計'!G65),NA(),'半旬集計'!G65)</f>
        <v>8.72</v>
      </c>
      <c r="K76" s="7">
        <v>10.317333333333334</v>
      </c>
      <c r="L76" s="70">
        <f>IF('半旬集計'!R65=0,NA(),'半旬集計'!R65)</f>
        <v>34.6</v>
      </c>
      <c r="M76" s="4">
        <v>24.6</v>
      </c>
      <c r="N76" s="70">
        <f>IF(ISERROR('半旬集計'!O65),NA(),'半旬集計'!O65)</f>
        <v>0</v>
      </c>
      <c r="O76" s="12">
        <v>16.63</v>
      </c>
    </row>
    <row r="77" spans="3:15" ht="15" customHeight="1" outlineLevel="2">
      <c r="C77" s="80" t="s">
        <v>21</v>
      </c>
      <c r="D77" s="6" t="s">
        <v>65</v>
      </c>
      <c r="E77" s="3">
        <v>2</v>
      </c>
      <c r="F77" s="11">
        <f>IF(ISERROR('半旬集計'!D66),NA(),'半旬集計'!D66)</f>
        <v>14.36</v>
      </c>
      <c r="G77" s="7">
        <v>14.572</v>
      </c>
      <c r="H77" s="70">
        <f>IF(ISERROR('半旬集計'!E66),NA(),'半旬集計'!E66)</f>
        <v>19.56</v>
      </c>
      <c r="I77" s="7">
        <v>19.822666666666667</v>
      </c>
      <c r="J77" s="70">
        <f>IF(ISERROR('半旬集計'!G66),NA(),'半旬集計'!G66)</f>
        <v>9.120000000000001</v>
      </c>
      <c r="K77" s="7">
        <v>10.315999999999999</v>
      </c>
      <c r="L77" s="70">
        <f>IF('半旬集計'!R66=0,NA(),'半旬集計'!R66)</f>
        <v>29.299999999999997</v>
      </c>
      <c r="M77" s="4">
        <v>22.543333333333333</v>
      </c>
      <c r="N77" s="70">
        <f>IF(ISERROR('半旬集計'!O66),NA(),'半旬集計'!O66)</f>
        <v>8.5</v>
      </c>
      <c r="O77" s="12">
        <v>13.296666666666665</v>
      </c>
    </row>
    <row r="78" spans="3:15" ht="15" customHeight="1" outlineLevel="2">
      <c r="C78" s="80" t="s">
        <v>21</v>
      </c>
      <c r="D78" s="2" t="s">
        <v>66</v>
      </c>
      <c r="E78" s="3">
        <v>3</v>
      </c>
      <c r="F78" s="11">
        <f>IF(ISERROR('半旬集計'!D67),NA(),'半旬集計'!D67)</f>
        <v>12.18</v>
      </c>
      <c r="G78" s="7">
        <v>13.461333333333334</v>
      </c>
      <c r="H78" s="70">
        <f>IF(ISERROR('半旬集計'!E67),NA(),'半旬集計'!E67)</f>
        <v>16.96</v>
      </c>
      <c r="I78" s="7">
        <v>18.456000000000003</v>
      </c>
      <c r="J78" s="70">
        <f>IF(ISERROR('半旬集計'!G67),NA(),'半旬集計'!G67)</f>
        <v>7.88</v>
      </c>
      <c r="K78" s="7">
        <v>9.163333333333332</v>
      </c>
      <c r="L78" s="70">
        <f>IF('半旬集計'!R67=0,NA(),'半旬集計'!R67)</f>
        <v>25.400000000000002</v>
      </c>
      <c r="M78" s="4">
        <v>19.583333333333332</v>
      </c>
      <c r="N78" s="70">
        <f>IF(ISERROR('半旬集計'!O67),NA(),'半旬集計'!O67)</f>
        <v>25.5</v>
      </c>
      <c r="O78" s="12">
        <v>20.383333333333333</v>
      </c>
    </row>
    <row r="79" spans="3:15" ht="15" customHeight="1" outlineLevel="2">
      <c r="C79" s="80" t="s">
        <v>21</v>
      </c>
      <c r="D79" s="6" t="s">
        <v>66</v>
      </c>
      <c r="E79" s="3">
        <v>4</v>
      </c>
      <c r="F79" s="11">
        <f>IF(ISERROR('半旬集計'!D68),NA(),'半旬集計'!D68)</f>
        <v>8.879999999999999</v>
      </c>
      <c r="G79" s="7">
        <v>11.779333333333334</v>
      </c>
      <c r="H79" s="70">
        <f>IF(ISERROR('半旬集計'!E68),NA(),'半旬集計'!E68)</f>
        <v>12</v>
      </c>
      <c r="I79" s="7">
        <v>16.95466666666666</v>
      </c>
      <c r="J79" s="70">
        <f>IF(ISERROR('半旬集計'!G68),NA(),'半旬集計'!G68)</f>
        <v>5.58</v>
      </c>
      <c r="K79" s="7">
        <v>7.365333333333334</v>
      </c>
      <c r="L79" s="70">
        <f>IF('半旬集計'!R68=0,NA(),'半旬集計'!R68)</f>
        <v>12.3</v>
      </c>
      <c r="M79" s="4">
        <v>20.63</v>
      </c>
      <c r="N79" s="70">
        <f>IF(ISERROR('半旬集計'!O68),NA(),'半旬集計'!O68)</f>
        <v>24</v>
      </c>
      <c r="O79" s="12">
        <v>13.76</v>
      </c>
    </row>
    <row r="80" spans="3:15" ht="15" customHeight="1" outlineLevel="2">
      <c r="C80" s="80" t="s">
        <v>21</v>
      </c>
      <c r="D80" s="2" t="s">
        <v>67</v>
      </c>
      <c r="E80" s="3">
        <v>5</v>
      </c>
      <c r="F80" s="11">
        <f>IF(ISERROR('半旬集計'!D69),NA(),'半旬集計'!D69)</f>
        <v>8.66</v>
      </c>
      <c r="G80" s="7">
        <v>11.065333333333333</v>
      </c>
      <c r="H80" s="70">
        <f>IF(ISERROR('半旬集計'!E69),NA(),'半旬集計'!E69)</f>
        <v>13.4</v>
      </c>
      <c r="I80" s="7">
        <v>16.592666666666666</v>
      </c>
      <c r="J80" s="70">
        <f>IF(ISERROR('半旬集計'!G69),NA(),'半旬集計'!G69)</f>
        <v>3.7600000000000002</v>
      </c>
      <c r="K80" s="7">
        <v>6.516</v>
      </c>
      <c r="L80" s="70">
        <f>IF('半旬集計'!R69=0,NA(),'半旬集計'!R69)</f>
        <v>20.300000000000004</v>
      </c>
      <c r="M80" s="4">
        <v>22.48333333333333</v>
      </c>
      <c r="N80" s="70">
        <f>IF(ISERROR('半旬集計'!O69),NA(),'半旬集計'!O69)</f>
        <v>18.5</v>
      </c>
      <c r="O80" s="12">
        <v>15.54</v>
      </c>
    </row>
    <row r="81" spans="3:15" ht="15" customHeight="1" outlineLevel="2">
      <c r="C81" s="81" t="s">
        <v>21</v>
      </c>
      <c r="D81" s="6" t="s">
        <v>67</v>
      </c>
      <c r="E81" s="3">
        <v>6</v>
      </c>
      <c r="F81" s="11">
        <f>IF(ISERROR('半旬集計'!D70),NA(),'半旬集計'!D70)</f>
        <v>11.819999999999999</v>
      </c>
      <c r="G81" s="7">
        <v>10.438666666666668</v>
      </c>
      <c r="H81" s="70">
        <f>IF(ISERROR('半旬集計'!E70),NA(),'半旬集計'!E70)</f>
        <v>16.68</v>
      </c>
      <c r="I81" s="7">
        <v>15.37733333333333</v>
      </c>
      <c r="J81" s="70">
        <f>IF(ISERROR('半旬集計'!G70),NA(),'半旬集計'!G70)</f>
        <v>7.94</v>
      </c>
      <c r="K81" s="7">
        <v>6.006666666666667</v>
      </c>
      <c r="L81" s="70">
        <f>IF('半旬集計'!R70=0,NA(),'半旬集計'!R70)</f>
        <v>15.5</v>
      </c>
      <c r="M81" s="4">
        <v>18.19333333333333</v>
      </c>
      <c r="N81" s="70">
        <f>IF(ISERROR('半旬集計'!O70),NA(),'半旬集計'!O70)</f>
        <v>10.5</v>
      </c>
      <c r="O81" s="12">
        <v>26.706666666666667</v>
      </c>
    </row>
    <row r="82" spans="3:15" ht="15" customHeight="1" outlineLevel="1">
      <c r="C82" s="91" t="s">
        <v>80</v>
      </c>
      <c r="D82" s="5"/>
      <c r="E82" s="79"/>
      <c r="F82" s="11">
        <f aca="true" t="shared" si="10" ref="F82:K82">SUBTOTAL(1,F76:F81)</f>
        <v>11.589999999999996</v>
      </c>
      <c r="G82" s="7">
        <f t="shared" si="10"/>
        <v>12.709444444444443</v>
      </c>
      <c r="H82" s="70">
        <f t="shared" si="10"/>
        <v>16.453333333333333</v>
      </c>
      <c r="I82" s="7">
        <f t="shared" si="10"/>
        <v>17.923777777777776</v>
      </c>
      <c r="J82" s="70">
        <f t="shared" si="10"/>
        <v>7.166666666666667</v>
      </c>
      <c r="K82" s="7">
        <f t="shared" si="10"/>
        <v>8.280777777777777</v>
      </c>
      <c r="L82" s="70">
        <f>SUBTOTAL(9,L76:L81)</f>
        <v>137.4</v>
      </c>
      <c r="M82" s="70">
        <f>SUBTOTAL(9,M76:M81)</f>
        <v>128.03333333333333</v>
      </c>
      <c r="N82" s="70">
        <f>SUBTOTAL(9,N76:N81)</f>
        <v>87</v>
      </c>
      <c r="O82" s="70">
        <f>SUBTOTAL(9,O76:O81)</f>
        <v>106.31666666666665</v>
      </c>
    </row>
    <row r="83" spans="3:15" ht="15" customHeight="1" outlineLevel="2">
      <c r="C83" s="56" t="s">
        <v>23</v>
      </c>
      <c r="D83" s="2" t="s">
        <v>65</v>
      </c>
      <c r="E83" s="3">
        <v>1</v>
      </c>
      <c r="F83" s="11">
        <f>IF(ISERROR('半旬集計'!D71),NA(),'半旬集計'!D71)</f>
        <v>7.220000000000001</v>
      </c>
      <c r="G83" s="7">
        <v>9.483333333333333</v>
      </c>
      <c r="H83" s="70">
        <f>IF(ISERROR('半旬集計'!E71),NA(),'半旬集計'!E71)</f>
        <v>11.7</v>
      </c>
      <c r="I83" s="7">
        <v>14.734666666666664</v>
      </c>
      <c r="J83" s="70">
        <f>IF(ISERROR('半旬集計'!G71),NA(),'半旬集計'!G71)</f>
        <v>3.96</v>
      </c>
      <c r="K83" s="7">
        <v>5.086</v>
      </c>
      <c r="L83" s="70">
        <f>IF('半旬集計'!R71=0,NA(),'半旬集計'!R71)</f>
        <v>17.8</v>
      </c>
      <c r="M83" s="4">
        <v>20.351724137931033</v>
      </c>
      <c r="N83" s="70">
        <f>IF(ISERROR('半旬集計'!O71),NA(),'半旬集計'!O71)</f>
        <v>3</v>
      </c>
      <c r="O83" s="12">
        <v>15.306666666666667</v>
      </c>
    </row>
    <row r="84" spans="3:15" ht="15" customHeight="1" outlineLevel="2">
      <c r="C84" s="80" t="s">
        <v>23</v>
      </c>
      <c r="D84" s="6" t="s">
        <v>65</v>
      </c>
      <c r="E84" s="3">
        <v>2</v>
      </c>
      <c r="F84" s="11">
        <f>IF(ISERROR('半旬集計'!D72),NA(),'半旬集計'!D72)</f>
        <v>5.779999999999999</v>
      </c>
      <c r="G84" s="7">
        <v>8.656666666666666</v>
      </c>
      <c r="H84" s="70">
        <f>IF(ISERROR('半旬集計'!E72),NA(),'半旬集計'!E72)</f>
        <v>10.440000000000001</v>
      </c>
      <c r="I84" s="7">
        <v>13.663333333333332</v>
      </c>
      <c r="J84" s="70">
        <f>IF(ISERROR('半旬集計'!G72),NA(),'半旬集計'!G72)</f>
        <v>1.6200000000000003</v>
      </c>
      <c r="K84" s="7">
        <v>4.326666666666667</v>
      </c>
      <c r="L84" s="70">
        <f>IF('半旬集計'!R72=0,NA(),'半旬集計'!R72)</f>
        <v>15.2</v>
      </c>
      <c r="M84" s="4">
        <v>18.62413793103448</v>
      </c>
      <c r="N84" s="70">
        <f>IF(ISERROR('半旬集計'!O72),NA(),'半旬集計'!O72)</f>
        <v>9.5</v>
      </c>
      <c r="O84" s="12">
        <v>9.346666666666666</v>
      </c>
    </row>
    <row r="85" spans="3:15" ht="15" customHeight="1" outlineLevel="2">
      <c r="C85" s="80" t="s">
        <v>23</v>
      </c>
      <c r="D85" s="2" t="s">
        <v>66</v>
      </c>
      <c r="E85" s="3">
        <v>3</v>
      </c>
      <c r="F85" s="11">
        <f>IF(ISERROR('半旬集計'!D73),NA(),'半旬集計'!D73)</f>
        <v>4.959999999999999</v>
      </c>
      <c r="G85" s="7">
        <v>8.138666666666667</v>
      </c>
      <c r="H85" s="70">
        <f>IF(ISERROR('半旬集計'!E73),NA(),'半旬集計'!E73)</f>
        <v>8.06</v>
      </c>
      <c r="I85" s="7">
        <v>12.998000000000001</v>
      </c>
      <c r="J85" s="70">
        <f>IF(ISERROR('半旬集計'!G73),NA(),'半旬集計'!G73)</f>
        <v>1.78</v>
      </c>
      <c r="K85" s="7">
        <v>4.094</v>
      </c>
      <c r="L85" s="70">
        <f>IF('半旬集計'!R73=0,NA(),'半旬集計'!R73)</f>
        <v>15.4</v>
      </c>
      <c r="M85" s="4">
        <v>16.27241379310345</v>
      </c>
      <c r="N85" s="70">
        <f>IF(ISERROR('半旬集計'!O73),NA(),'半旬集計'!O73)</f>
        <v>0.5</v>
      </c>
      <c r="O85" s="12">
        <v>8.686666666666667</v>
      </c>
    </row>
    <row r="86" spans="3:15" ht="15" customHeight="1" outlineLevel="2">
      <c r="C86" s="80" t="s">
        <v>23</v>
      </c>
      <c r="D86" s="6" t="s">
        <v>66</v>
      </c>
      <c r="E86" s="3">
        <v>4</v>
      </c>
      <c r="F86" s="11">
        <f>IF(ISERROR('半旬集計'!D74),NA(),'半旬集計'!D74)</f>
        <v>4.5600000000000005</v>
      </c>
      <c r="G86" s="7">
        <v>7.147333333333335</v>
      </c>
      <c r="H86" s="70">
        <f>IF(ISERROR('半旬集計'!E74),NA(),'半旬集計'!E74)</f>
        <v>8.76</v>
      </c>
      <c r="I86" s="7">
        <v>11.672666666666665</v>
      </c>
      <c r="J86" s="70">
        <f>IF(ISERROR('半旬集計'!G74),NA(),'半旬集計'!G74)</f>
        <v>1.2999999999999998</v>
      </c>
      <c r="K86" s="7">
        <v>2.7586666666666657</v>
      </c>
      <c r="L86" s="70">
        <f>IF('半旬集計'!R74=0,NA(),'半旬集計'!R74)</f>
        <v>13.9</v>
      </c>
      <c r="M86" s="4">
        <v>17</v>
      </c>
      <c r="N86" s="70">
        <f>IF(ISERROR('半旬集計'!O74),NA(),'半旬集計'!O74)</f>
        <v>0</v>
      </c>
      <c r="O86" s="12">
        <v>8.933333333333334</v>
      </c>
    </row>
    <row r="87" spans="3:15" ht="15" customHeight="1" outlineLevel="2">
      <c r="C87" s="80" t="s">
        <v>23</v>
      </c>
      <c r="D87" s="2" t="s">
        <v>67</v>
      </c>
      <c r="E87" s="3">
        <v>5</v>
      </c>
      <c r="F87" s="82">
        <f>IF(ISERROR('半旬集計'!D75),NA(),'半旬集計'!D75)</f>
        <v>6.38</v>
      </c>
      <c r="G87" s="83">
        <v>6.906666666666668</v>
      </c>
      <c r="H87" s="70">
        <f>IF(ISERROR('半旬集計'!E75),NA(),'半旬集計'!E75)</f>
        <v>12.440000000000001</v>
      </c>
      <c r="I87" s="83">
        <v>12.064666666666666</v>
      </c>
      <c r="J87" s="70">
        <f>IF(ISERROR('半旬集計'!G75),NA(),'半旬集計'!G75)</f>
        <v>1.4600000000000002</v>
      </c>
      <c r="K87" s="83">
        <v>2.536666666666667</v>
      </c>
      <c r="L87" s="70">
        <f>IF('半旬集計'!R75=0,NA(),'半旬集計'!R75)</f>
        <v>19.1</v>
      </c>
      <c r="M87" s="85">
        <v>18.24827586206897</v>
      </c>
      <c r="N87" s="70">
        <f>IF(ISERROR('半旬集計'!O75),NA(),'半旬集計'!O75)</f>
        <v>64.5</v>
      </c>
      <c r="O87" s="84">
        <v>6.9</v>
      </c>
    </row>
    <row r="88" spans="3:15" ht="15" customHeight="1" outlineLevel="2">
      <c r="C88" s="81" t="s">
        <v>23</v>
      </c>
      <c r="D88" s="6" t="s">
        <v>67</v>
      </c>
      <c r="E88" s="3">
        <v>6</v>
      </c>
      <c r="F88" s="11">
        <f>IF(ISERROR('半旬集計'!D76),NA(),'半旬集計'!D76)</f>
        <v>5.866666666666667</v>
      </c>
      <c r="G88" s="7">
        <v>6.406666666666665</v>
      </c>
      <c r="H88" s="72">
        <f>IF(ISERROR('半旬集計'!E76),NA(),'半旬集計'!E76)</f>
        <v>9</v>
      </c>
      <c r="I88" s="7">
        <v>11.306666666666667</v>
      </c>
      <c r="J88" s="72">
        <f>IF(ISERROR('半旬集計'!G76),NA(),'半旬集計'!G76)</f>
        <v>2.25</v>
      </c>
      <c r="K88" s="7">
        <v>2.23</v>
      </c>
      <c r="L88" s="72">
        <f>IF('半旬集計'!R76=0,NA(),'半旬集計'!R76)</f>
        <v>14.3</v>
      </c>
      <c r="M88" s="4">
        <v>21.293103448275858</v>
      </c>
      <c r="N88" s="72">
        <f>IF(ISERROR('半旬集計'!O76),NA(),'半旬集計'!O76)</f>
        <v>0</v>
      </c>
      <c r="O88" s="12">
        <v>10.173333333333334</v>
      </c>
    </row>
    <row r="89" spans="3:15" ht="15" customHeight="1" outlineLevel="1">
      <c r="C89" s="92" t="s">
        <v>81</v>
      </c>
      <c r="D89" s="3"/>
      <c r="E89" s="3"/>
      <c r="F89" s="11">
        <f aca="true" t="shared" si="11" ref="F89:K89">SUBTOTAL(1,F83:F88)</f>
        <v>5.794444444444444</v>
      </c>
      <c r="G89" s="7">
        <f t="shared" si="11"/>
        <v>7.789888888888889</v>
      </c>
      <c r="H89" s="72">
        <f t="shared" si="11"/>
        <v>10.066666666666668</v>
      </c>
      <c r="I89" s="7">
        <f t="shared" si="11"/>
        <v>12.74</v>
      </c>
      <c r="J89" s="72">
        <f t="shared" si="11"/>
        <v>2.061666666666667</v>
      </c>
      <c r="K89" s="7">
        <f t="shared" si="11"/>
        <v>3.505333333333333</v>
      </c>
      <c r="L89" s="70">
        <f>SUBTOTAL(9,L83:L88)</f>
        <v>95.7</v>
      </c>
      <c r="M89" s="70">
        <f>SUBTOTAL(9,M83:M88)</f>
        <v>111.78965517241379</v>
      </c>
      <c r="N89" s="70">
        <f>SUBTOTAL(9,N83:N88)</f>
        <v>77.5</v>
      </c>
      <c r="O89" s="70">
        <f>SUBTOTAL(9,O83:O88)</f>
        <v>59.34666666666667</v>
      </c>
    </row>
    <row r="90" spans="3:15" ht="15" customHeight="1">
      <c r="C90" s="94" t="s">
        <v>82</v>
      </c>
      <c r="D90" s="95"/>
      <c r="E90" s="79"/>
      <c r="F90" s="99">
        <f aca="true" t="shared" si="12" ref="F90:L90">SUBTOTAL(1,F6:F88)</f>
        <v>15.7300462962963</v>
      </c>
      <c r="G90" s="96">
        <f t="shared" si="12"/>
        <v>16.070441358024695</v>
      </c>
      <c r="H90" s="97">
        <f t="shared" si="12"/>
        <v>20.720092592592593</v>
      </c>
      <c r="I90" s="96">
        <f t="shared" si="12"/>
        <v>21.015759259259262</v>
      </c>
      <c r="J90" s="97">
        <f t="shared" si="12"/>
        <v>11.33856481481482</v>
      </c>
      <c r="K90" s="96">
        <f t="shared" si="12"/>
        <v>11.732169753086422</v>
      </c>
      <c r="L90" s="98">
        <f t="shared" si="12"/>
        <v>26.386111111111113</v>
      </c>
      <c r="M90" s="98">
        <f>SUBTOTAL(9,M6:M88)</f>
        <v>1908.9765106732345</v>
      </c>
      <c r="N90" s="98">
        <f>SUBTOTAL(9,N6:N88)</f>
        <v>2011</v>
      </c>
      <c r="O90" s="98">
        <f>SUBTOTAL(9,O6:O88)</f>
        <v>1660.166666666667</v>
      </c>
    </row>
    <row r="91" spans="3:13" ht="16.5" customHeight="1">
      <c r="C91" s="106" t="s">
        <v>88</v>
      </c>
      <c r="D91" s="107" t="s">
        <v>89</v>
      </c>
      <c r="E91" s="107" t="s">
        <v>89</v>
      </c>
      <c r="L91" s="10"/>
      <c r="M91" s="10"/>
    </row>
    <row r="92" spans="3:5" ht="16.5" customHeight="1">
      <c r="C92" s="105"/>
      <c r="D92" s="105" t="s">
        <v>90</v>
      </c>
      <c r="E92" s="105" t="s">
        <v>90</v>
      </c>
    </row>
  </sheetData>
  <sheetProtection/>
  <mergeCells count="5">
    <mergeCell ref="F3:G3"/>
    <mergeCell ref="J3:K3"/>
    <mergeCell ref="H3:I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  <rowBreaks count="1" manualBreakCount="1">
    <brk id="47" min="2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view="pageBreakPreview" zoomScaleSheetLayoutView="100" zoomScalePageLayoutView="0" workbookViewId="0" topLeftCell="A28">
      <selection activeCell="O38" sqref="O38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O6" sqref="O6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P9" sqref="P9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H45" sqref="H45:X50"/>
      <selection pane="topRight" activeCell="H45" sqref="H45:X50"/>
      <selection pane="bottomLeft" activeCell="H45" sqref="H45:X50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44">
        <v>2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4.7</v>
      </c>
      <c r="E6" s="26">
        <v>10.6</v>
      </c>
      <c r="F6" s="27">
        <v>0.5111111111111112</v>
      </c>
      <c r="G6" s="26">
        <v>-1.3</v>
      </c>
      <c r="H6" s="28">
        <v>0.2138888888888889</v>
      </c>
      <c r="I6" s="26">
        <v>75.2</v>
      </c>
      <c r="J6" s="26">
        <v>77</v>
      </c>
      <c r="K6" s="26">
        <v>72.8</v>
      </c>
      <c r="L6" s="26">
        <v>5.5</v>
      </c>
      <c r="M6" s="26">
        <v>6.7</v>
      </c>
      <c r="N6" s="26">
        <v>4.2</v>
      </c>
      <c r="O6" s="26">
        <v>0</v>
      </c>
      <c r="P6" s="26"/>
      <c r="Q6" s="28"/>
      <c r="R6" s="26">
        <v>1.9</v>
      </c>
      <c r="S6" s="29">
        <v>7.26</v>
      </c>
      <c r="T6" s="26">
        <v>1.9</v>
      </c>
      <c r="U6" s="26">
        <v>5.1</v>
      </c>
      <c r="V6" s="26">
        <v>11.5</v>
      </c>
      <c r="W6" s="28">
        <v>0.8083333333333332</v>
      </c>
      <c r="X6" s="30" t="s">
        <v>101</v>
      </c>
    </row>
    <row r="7" spans="2:24" ht="13.5">
      <c r="B7" s="31"/>
      <c r="C7" s="32">
        <v>2</v>
      </c>
      <c r="D7" s="33">
        <v>4.8</v>
      </c>
      <c r="E7" s="33">
        <v>7.8</v>
      </c>
      <c r="F7" s="27">
        <v>0.5895833333333333</v>
      </c>
      <c r="G7" s="33">
        <v>1.1</v>
      </c>
      <c r="H7" s="28">
        <v>0.8618055555555556</v>
      </c>
      <c r="I7" s="33">
        <v>75.3</v>
      </c>
      <c r="J7" s="33">
        <v>76.4</v>
      </c>
      <c r="K7" s="33">
        <v>73.9</v>
      </c>
      <c r="L7" s="33">
        <v>5.9</v>
      </c>
      <c r="M7" s="33">
        <v>6.9</v>
      </c>
      <c r="N7" s="33">
        <v>5.3</v>
      </c>
      <c r="O7" s="33">
        <v>0</v>
      </c>
      <c r="P7" s="33"/>
      <c r="Q7" s="48"/>
      <c r="R7" s="33">
        <v>1.9</v>
      </c>
      <c r="S7" s="34">
        <v>7.9</v>
      </c>
      <c r="T7" s="33">
        <v>2.2</v>
      </c>
      <c r="U7" s="33">
        <v>5.8</v>
      </c>
      <c r="V7" s="33">
        <v>11.5</v>
      </c>
      <c r="W7" s="28">
        <v>0.5319444444444444</v>
      </c>
      <c r="X7" s="35" t="s">
        <v>132</v>
      </c>
    </row>
    <row r="8" spans="2:24" ht="13.5">
      <c r="B8" s="31"/>
      <c r="C8" s="32">
        <v>3</v>
      </c>
      <c r="D8" s="33">
        <v>6.9</v>
      </c>
      <c r="E8" s="33">
        <v>11.4</v>
      </c>
      <c r="F8" s="27">
        <v>0.6319444444444444</v>
      </c>
      <c r="G8" s="33">
        <v>1.4</v>
      </c>
      <c r="H8" s="28">
        <v>0.9819444444444444</v>
      </c>
      <c r="I8" s="33">
        <v>74.5</v>
      </c>
      <c r="J8" s="33">
        <v>76.2</v>
      </c>
      <c r="K8" s="33">
        <v>72.4</v>
      </c>
      <c r="L8" s="33">
        <v>6.1</v>
      </c>
      <c r="M8" s="33">
        <v>7.7</v>
      </c>
      <c r="N8" s="33">
        <v>5.1</v>
      </c>
      <c r="O8" s="33">
        <v>0</v>
      </c>
      <c r="P8" s="33"/>
      <c r="Q8" s="28"/>
      <c r="R8" s="33">
        <v>5.3</v>
      </c>
      <c r="S8" s="34">
        <v>10.91</v>
      </c>
      <c r="T8" s="33">
        <v>1.8</v>
      </c>
      <c r="U8" s="33">
        <v>5</v>
      </c>
      <c r="V8" s="33">
        <v>10.1</v>
      </c>
      <c r="W8" s="28">
        <v>0.5013888888888889</v>
      </c>
      <c r="X8" s="35" t="s">
        <v>133</v>
      </c>
    </row>
    <row r="9" spans="2:24" ht="13.5">
      <c r="B9" s="31"/>
      <c r="C9" s="32">
        <v>4</v>
      </c>
      <c r="D9" s="33">
        <v>5.6</v>
      </c>
      <c r="E9" s="33">
        <v>13.4</v>
      </c>
      <c r="F9" s="27">
        <v>0.6631944444444444</v>
      </c>
      <c r="G9" s="33">
        <v>-0.7</v>
      </c>
      <c r="H9" s="28">
        <v>0.2625</v>
      </c>
      <c r="I9" s="33">
        <v>74.7</v>
      </c>
      <c r="J9" s="33">
        <v>76.8</v>
      </c>
      <c r="K9" s="33">
        <v>71.1</v>
      </c>
      <c r="L9" s="33">
        <v>6.3</v>
      </c>
      <c r="M9" s="33">
        <v>8.2</v>
      </c>
      <c r="N9" s="33">
        <v>4.6</v>
      </c>
      <c r="O9" s="33">
        <v>0</v>
      </c>
      <c r="P9" s="33"/>
      <c r="Q9" s="28"/>
      <c r="R9" s="33">
        <v>7.7</v>
      </c>
      <c r="S9" s="34">
        <v>13.97</v>
      </c>
      <c r="T9" s="33">
        <v>1.4</v>
      </c>
      <c r="U9" s="33">
        <v>3.8</v>
      </c>
      <c r="V9" s="33">
        <v>5.7</v>
      </c>
      <c r="W9" s="28">
        <v>0.5680555555555555</v>
      </c>
      <c r="X9" s="35" t="s">
        <v>134</v>
      </c>
    </row>
    <row r="10" spans="2:24" ht="13.5">
      <c r="B10" s="31"/>
      <c r="C10" s="32">
        <v>5</v>
      </c>
      <c r="D10" s="33">
        <v>9.3</v>
      </c>
      <c r="E10" s="33">
        <v>12.9</v>
      </c>
      <c r="F10" s="27">
        <v>0.61875</v>
      </c>
      <c r="G10" s="33">
        <v>5.5</v>
      </c>
      <c r="H10" s="28">
        <v>0.012499999999999999</v>
      </c>
      <c r="I10" s="33">
        <v>73.8</v>
      </c>
      <c r="J10" s="33">
        <v>75.1</v>
      </c>
      <c r="K10" s="33">
        <v>72.7</v>
      </c>
      <c r="L10" s="33">
        <v>7.2</v>
      </c>
      <c r="M10" s="33">
        <v>8.1</v>
      </c>
      <c r="N10" s="33">
        <v>6.3</v>
      </c>
      <c r="O10" s="33">
        <v>16</v>
      </c>
      <c r="P10" s="33">
        <v>4.5</v>
      </c>
      <c r="Q10" s="28">
        <v>0.4583333333333333</v>
      </c>
      <c r="R10" s="33">
        <v>0</v>
      </c>
      <c r="S10" s="34">
        <v>1.6</v>
      </c>
      <c r="T10" s="33">
        <v>1.1</v>
      </c>
      <c r="U10" s="33">
        <v>3.1</v>
      </c>
      <c r="V10" s="33">
        <v>6.6</v>
      </c>
      <c r="W10" s="28">
        <v>0.6298611111111111</v>
      </c>
      <c r="X10" s="35" t="s">
        <v>134</v>
      </c>
    </row>
    <row r="11" spans="2:24" ht="13.5">
      <c r="B11" s="152" t="s">
        <v>48</v>
      </c>
      <c r="C11" s="36" t="s">
        <v>49</v>
      </c>
      <c r="D11" s="26">
        <f>SUM(D6:D10)</f>
        <v>31.3</v>
      </c>
      <c r="E11" s="26">
        <f>SUM(E6:E10)</f>
        <v>56.099999999999994</v>
      </c>
      <c r="F11" s="37"/>
      <c r="G11" s="26">
        <f>SUM(G6:G10)</f>
        <v>6</v>
      </c>
      <c r="H11" s="38"/>
      <c r="I11" s="26">
        <f aca="true" t="shared" si="0" ref="I11:P11">SUM(I6:I10)</f>
        <v>373.5</v>
      </c>
      <c r="J11" s="26">
        <f t="shared" si="0"/>
        <v>381.5</v>
      </c>
      <c r="K11" s="26">
        <f t="shared" si="0"/>
        <v>362.9</v>
      </c>
      <c r="L11" s="26">
        <f t="shared" si="0"/>
        <v>31</v>
      </c>
      <c r="M11" s="26">
        <f t="shared" si="0"/>
        <v>37.6</v>
      </c>
      <c r="N11" s="26">
        <f t="shared" si="0"/>
        <v>25.5</v>
      </c>
      <c r="O11" s="26">
        <f t="shared" si="0"/>
        <v>16</v>
      </c>
      <c r="P11" s="26">
        <f t="shared" si="0"/>
        <v>4.5</v>
      </c>
      <c r="Q11" s="38"/>
      <c r="R11" s="26">
        <f>SUM(R6:R10)</f>
        <v>16.8</v>
      </c>
      <c r="S11" s="29">
        <f>SUM(S6:S10)</f>
        <v>41.64</v>
      </c>
      <c r="T11" s="26">
        <f>SUM(T6:T10)</f>
        <v>8.399999999999999</v>
      </c>
      <c r="U11" s="26">
        <f>SUM(U6:U10)</f>
        <v>22.8</v>
      </c>
      <c r="V11" s="26">
        <f>SUM(V6:V10)</f>
        <v>45.400000000000006</v>
      </c>
      <c r="W11" s="38"/>
      <c r="X11" s="30"/>
    </row>
    <row r="12" spans="2:24" ht="13.5">
      <c r="B12" s="153"/>
      <c r="C12" s="39" t="s">
        <v>30</v>
      </c>
      <c r="D12" s="40">
        <f>AVERAGE(D6:D10)</f>
        <v>6.26</v>
      </c>
      <c r="E12" s="40">
        <f>AVERAGE(E6:E10)</f>
        <v>11.219999999999999</v>
      </c>
      <c r="F12" s="41"/>
      <c r="G12" s="40">
        <f>AVERAGE(G6:G10)</f>
        <v>1.2</v>
      </c>
      <c r="H12" s="42"/>
      <c r="I12" s="40">
        <f aca="true" t="shared" si="1" ref="I12:N12">AVERAGE(I6:I10)</f>
        <v>74.7</v>
      </c>
      <c r="J12" s="40">
        <f t="shared" si="1"/>
        <v>76.3</v>
      </c>
      <c r="K12" s="40">
        <f t="shared" si="1"/>
        <v>72.58</v>
      </c>
      <c r="L12" s="40">
        <f t="shared" si="1"/>
        <v>6.2</v>
      </c>
      <c r="M12" s="40">
        <f t="shared" si="1"/>
        <v>7.5200000000000005</v>
      </c>
      <c r="N12" s="40">
        <f t="shared" si="1"/>
        <v>5.1</v>
      </c>
      <c r="O12" s="43"/>
      <c r="P12" s="43"/>
      <c r="Q12" s="42"/>
      <c r="R12" s="43"/>
      <c r="S12" s="44">
        <f>AVERAGE(S6:S10)</f>
        <v>8.328</v>
      </c>
      <c r="T12" s="40">
        <f>AVERAGE(T6:T10)</f>
        <v>1.6799999999999997</v>
      </c>
      <c r="U12" s="40">
        <f>AVERAGE(U6:U10)</f>
        <v>4.5600000000000005</v>
      </c>
      <c r="V12" s="40">
        <f>AVERAGE(V6:V10)</f>
        <v>9.080000000000002</v>
      </c>
      <c r="W12" s="42"/>
      <c r="X12" s="45"/>
    </row>
    <row r="13" spans="2:24" ht="13.5">
      <c r="B13" s="31"/>
      <c r="C13" s="32">
        <v>6</v>
      </c>
      <c r="D13" s="26">
        <v>6.9</v>
      </c>
      <c r="E13" s="26">
        <v>10.5</v>
      </c>
      <c r="F13" s="27">
        <v>0.03125</v>
      </c>
      <c r="G13" s="26">
        <v>3.1</v>
      </c>
      <c r="H13" s="28">
        <v>0.7784722222222222</v>
      </c>
      <c r="I13" s="26">
        <v>74.7</v>
      </c>
      <c r="J13" s="26">
        <v>75.8</v>
      </c>
      <c r="K13" s="26">
        <v>73.6</v>
      </c>
      <c r="L13" s="26">
        <v>7.5</v>
      </c>
      <c r="M13" s="26">
        <v>8.1</v>
      </c>
      <c r="N13" s="26">
        <v>6.7</v>
      </c>
      <c r="O13" s="26">
        <v>2</v>
      </c>
      <c r="P13" s="26">
        <v>2</v>
      </c>
      <c r="Q13" s="28">
        <v>0.7916666666666666</v>
      </c>
      <c r="R13" s="26">
        <v>2.1</v>
      </c>
      <c r="S13" s="29">
        <v>7.17</v>
      </c>
      <c r="T13" s="26">
        <v>3.3</v>
      </c>
      <c r="U13" s="26">
        <v>6.5</v>
      </c>
      <c r="V13" s="26">
        <v>13.6</v>
      </c>
      <c r="W13" s="28">
        <v>0.748611111111111</v>
      </c>
      <c r="X13" s="30" t="s">
        <v>135</v>
      </c>
    </row>
    <row r="14" spans="2:24" ht="13.5">
      <c r="B14" s="31"/>
      <c r="C14" s="32">
        <v>7</v>
      </c>
      <c r="D14" s="33">
        <v>4</v>
      </c>
      <c r="E14" s="33">
        <v>6.6</v>
      </c>
      <c r="F14" s="27">
        <v>0.47222222222222227</v>
      </c>
      <c r="G14" s="33">
        <v>2.4</v>
      </c>
      <c r="H14" s="28">
        <v>0.27569444444444446</v>
      </c>
      <c r="I14" s="33">
        <v>75.5</v>
      </c>
      <c r="J14" s="33">
        <v>76.1</v>
      </c>
      <c r="K14" s="33">
        <v>74.3</v>
      </c>
      <c r="L14" s="33">
        <v>6.4</v>
      </c>
      <c r="M14" s="33">
        <v>7.2</v>
      </c>
      <c r="N14" s="33">
        <v>5.7</v>
      </c>
      <c r="O14" s="33">
        <v>0</v>
      </c>
      <c r="P14" s="33"/>
      <c r="Q14" s="28"/>
      <c r="R14" s="33">
        <v>1.4</v>
      </c>
      <c r="S14" s="34">
        <v>7.27</v>
      </c>
      <c r="T14" s="33">
        <v>1.8</v>
      </c>
      <c r="U14" s="33">
        <v>4.3</v>
      </c>
      <c r="V14" s="33">
        <v>10.9</v>
      </c>
      <c r="W14" s="28">
        <v>0.4791666666666667</v>
      </c>
      <c r="X14" s="35" t="s">
        <v>136</v>
      </c>
    </row>
    <row r="15" spans="2:24" ht="13.5">
      <c r="B15" s="31"/>
      <c r="C15" s="32">
        <v>8</v>
      </c>
      <c r="D15" s="33">
        <v>4.3</v>
      </c>
      <c r="E15" s="33">
        <v>8.3</v>
      </c>
      <c r="F15" s="27">
        <v>0.5972222222222222</v>
      </c>
      <c r="G15" s="33">
        <v>0</v>
      </c>
      <c r="H15" s="28">
        <v>0.15486111111111112</v>
      </c>
      <c r="I15" s="33">
        <v>75.2</v>
      </c>
      <c r="J15" s="33">
        <v>76.6</v>
      </c>
      <c r="K15" s="33">
        <v>73.5</v>
      </c>
      <c r="L15" s="33">
        <v>6.2</v>
      </c>
      <c r="M15" s="33">
        <v>7.8</v>
      </c>
      <c r="N15" s="33">
        <v>4.8</v>
      </c>
      <c r="O15" s="33">
        <v>0</v>
      </c>
      <c r="P15" s="33"/>
      <c r="Q15" s="28"/>
      <c r="R15" s="33">
        <v>6.5</v>
      </c>
      <c r="S15" s="34">
        <v>12.96</v>
      </c>
      <c r="T15" s="33">
        <v>1.2</v>
      </c>
      <c r="U15" s="33">
        <v>4.1</v>
      </c>
      <c r="V15" s="33">
        <v>7.4</v>
      </c>
      <c r="W15" s="28">
        <v>0.6124999999999999</v>
      </c>
      <c r="X15" s="35" t="s">
        <v>137</v>
      </c>
    </row>
    <row r="16" spans="2:24" ht="13.5">
      <c r="B16" s="31"/>
      <c r="C16" s="32">
        <v>9</v>
      </c>
      <c r="D16" s="33">
        <v>4.1</v>
      </c>
      <c r="E16" s="33">
        <v>6.5</v>
      </c>
      <c r="F16" s="27">
        <v>0.6479166666666667</v>
      </c>
      <c r="G16" s="33">
        <v>2.5</v>
      </c>
      <c r="H16" s="28">
        <v>0.22569444444444445</v>
      </c>
      <c r="I16" s="33">
        <v>75.4</v>
      </c>
      <c r="J16" s="33">
        <v>75.9</v>
      </c>
      <c r="K16" s="33">
        <v>73.9</v>
      </c>
      <c r="L16" s="33">
        <v>6.4</v>
      </c>
      <c r="M16" s="33">
        <v>7</v>
      </c>
      <c r="N16" s="33">
        <v>5.9</v>
      </c>
      <c r="O16" s="33">
        <v>13</v>
      </c>
      <c r="P16" s="33">
        <v>2</v>
      </c>
      <c r="Q16" s="49" t="s">
        <v>138</v>
      </c>
      <c r="R16" s="33">
        <v>0.5</v>
      </c>
      <c r="S16" s="34">
        <v>2.81</v>
      </c>
      <c r="T16" s="33">
        <v>1.3</v>
      </c>
      <c r="U16" s="33">
        <v>4.5</v>
      </c>
      <c r="V16" s="33">
        <v>10.6</v>
      </c>
      <c r="W16" s="28">
        <v>0.8013888888888889</v>
      </c>
      <c r="X16" s="35" t="s">
        <v>139</v>
      </c>
    </row>
    <row r="17" spans="2:24" ht="13.5">
      <c r="B17" s="31"/>
      <c r="C17" s="32">
        <v>10</v>
      </c>
      <c r="D17" s="33">
        <v>3.1</v>
      </c>
      <c r="E17" s="33">
        <v>5.6</v>
      </c>
      <c r="F17" s="27">
        <v>0.5902777777777778</v>
      </c>
      <c r="G17" s="33">
        <v>1.2</v>
      </c>
      <c r="H17" s="28">
        <v>0.3194444444444445</v>
      </c>
      <c r="I17" s="33">
        <v>75.9</v>
      </c>
      <c r="J17" s="33">
        <v>76.3</v>
      </c>
      <c r="K17" s="33">
        <v>74.7</v>
      </c>
      <c r="L17" s="33">
        <v>5.5</v>
      </c>
      <c r="M17" s="33">
        <v>6.1</v>
      </c>
      <c r="N17" s="33">
        <v>5</v>
      </c>
      <c r="O17" s="33">
        <v>0.5</v>
      </c>
      <c r="P17" s="33">
        <v>0.5</v>
      </c>
      <c r="Q17" s="28">
        <v>0.375</v>
      </c>
      <c r="R17" s="33">
        <v>1.8</v>
      </c>
      <c r="S17" s="34">
        <v>6.79</v>
      </c>
      <c r="T17" s="33">
        <v>4.1</v>
      </c>
      <c r="U17" s="33">
        <v>7.2</v>
      </c>
      <c r="V17" s="33">
        <v>15.1</v>
      </c>
      <c r="W17" s="28">
        <v>0.125</v>
      </c>
      <c r="X17" s="35" t="s">
        <v>140</v>
      </c>
    </row>
    <row r="18" spans="2:24" ht="13.5">
      <c r="B18" s="152" t="s">
        <v>50</v>
      </c>
      <c r="C18" s="36" t="s">
        <v>49</v>
      </c>
      <c r="D18" s="26">
        <f>SUM(D13:D17)</f>
        <v>22.4</v>
      </c>
      <c r="E18" s="26">
        <f>SUM(E13:E17)</f>
        <v>37.5</v>
      </c>
      <c r="F18" s="37"/>
      <c r="G18" s="26">
        <f>SUM(G13:G17)</f>
        <v>9.2</v>
      </c>
      <c r="H18" s="38"/>
      <c r="I18" s="26">
        <f aca="true" t="shared" si="2" ref="I18:P18">SUM(I13:I17)</f>
        <v>376.69999999999993</v>
      </c>
      <c r="J18" s="26">
        <f t="shared" si="2"/>
        <v>380.7</v>
      </c>
      <c r="K18" s="26">
        <f t="shared" si="2"/>
        <v>369.99999999999994</v>
      </c>
      <c r="L18" s="26">
        <f t="shared" si="2"/>
        <v>32</v>
      </c>
      <c r="M18" s="26">
        <f t="shared" si="2"/>
        <v>36.2</v>
      </c>
      <c r="N18" s="26">
        <f t="shared" si="2"/>
        <v>28.1</v>
      </c>
      <c r="O18" s="26">
        <f t="shared" si="2"/>
        <v>15.5</v>
      </c>
      <c r="P18" s="26">
        <f t="shared" si="2"/>
        <v>4.5</v>
      </c>
      <c r="Q18" s="38"/>
      <c r="R18" s="26">
        <f>SUM(R13:R17)</f>
        <v>12.3</v>
      </c>
      <c r="S18" s="29">
        <f>SUM(S13:S17)</f>
        <v>37</v>
      </c>
      <c r="T18" s="26">
        <f>SUM(T13:T17)</f>
        <v>11.7</v>
      </c>
      <c r="U18" s="26">
        <f>SUM(U13:U17)</f>
        <v>26.599999999999998</v>
      </c>
      <c r="V18" s="26">
        <f>SUM(V13:V17)</f>
        <v>57.6</v>
      </c>
      <c r="W18" s="38"/>
      <c r="X18" s="30"/>
    </row>
    <row r="19" spans="2:24" ht="13.5">
      <c r="B19" s="153"/>
      <c r="C19" s="39" t="s">
        <v>30</v>
      </c>
      <c r="D19" s="40">
        <f>AVERAGE(D13:D17)</f>
        <v>4.4799999999999995</v>
      </c>
      <c r="E19" s="40">
        <f>AVERAGE(E13:E17)</f>
        <v>7.5</v>
      </c>
      <c r="F19" s="41"/>
      <c r="G19" s="40">
        <f>AVERAGE(G13:G17)</f>
        <v>1.8399999999999999</v>
      </c>
      <c r="H19" s="42"/>
      <c r="I19" s="40">
        <f aca="true" t="shared" si="3" ref="I19:N19">AVERAGE(I13:I17)</f>
        <v>75.33999999999999</v>
      </c>
      <c r="J19" s="40">
        <f t="shared" si="3"/>
        <v>76.14</v>
      </c>
      <c r="K19" s="40">
        <f t="shared" si="3"/>
        <v>73.99999999999999</v>
      </c>
      <c r="L19" s="40">
        <f t="shared" si="3"/>
        <v>6.4</v>
      </c>
      <c r="M19" s="40">
        <f t="shared" si="3"/>
        <v>7.24</v>
      </c>
      <c r="N19" s="40">
        <f t="shared" si="3"/>
        <v>5.62</v>
      </c>
      <c r="O19" s="43"/>
      <c r="P19" s="43"/>
      <c r="Q19" s="42"/>
      <c r="R19" s="43"/>
      <c r="S19" s="44">
        <f>AVERAGE(S13:S17)</f>
        <v>7.4</v>
      </c>
      <c r="T19" s="40">
        <f>AVERAGE(T13:T17)</f>
        <v>2.34</v>
      </c>
      <c r="U19" s="40">
        <f>AVERAGE(U13:U17)</f>
        <v>5.319999999999999</v>
      </c>
      <c r="V19" s="40">
        <f>AVERAGE(V13:V17)</f>
        <v>11.52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53.7</v>
      </c>
      <c r="E20" s="26">
        <f>SUM(E6:E10,E13:E17)</f>
        <v>93.59999999999998</v>
      </c>
      <c r="F20" s="37"/>
      <c r="G20" s="26">
        <f>SUM(G6:G10,G13:G17)</f>
        <v>15.2</v>
      </c>
      <c r="H20" s="38"/>
      <c r="I20" s="26">
        <f aca="true" t="shared" si="4" ref="I20:P20">SUM(I6:I10,I13:I17)</f>
        <v>750.2</v>
      </c>
      <c r="J20" s="26">
        <f t="shared" si="4"/>
        <v>762.1999999999999</v>
      </c>
      <c r="K20" s="26">
        <f t="shared" si="4"/>
        <v>732.9</v>
      </c>
      <c r="L20" s="26">
        <f t="shared" si="4"/>
        <v>63</v>
      </c>
      <c r="M20" s="26">
        <f t="shared" si="4"/>
        <v>73.8</v>
      </c>
      <c r="N20" s="26">
        <f t="shared" si="4"/>
        <v>53.6</v>
      </c>
      <c r="O20" s="26">
        <f t="shared" si="4"/>
        <v>31.5</v>
      </c>
      <c r="P20" s="26">
        <f t="shared" si="4"/>
        <v>9</v>
      </c>
      <c r="Q20" s="38"/>
      <c r="R20" s="26">
        <f>SUM(R6:R10,R13:R17)</f>
        <v>29.1</v>
      </c>
      <c r="S20" s="29">
        <f>SUM(S6:S10,S13:S17)</f>
        <v>78.64</v>
      </c>
      <c r="T20" s="26">
        <f>SUM(T6:T10,T13:T17)</f>
        <v>20.1</v>
      </c>
      <c r="U20" s="26">
        <f>SUM(U6:U10,U13:U17)</f>
        <v>49.400000000000006</v>
      </c>
      <c r="V20" s="26">
        <f>SUM(V6:V10,V13:V17)</f>
        <v>103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5.37</v>
      </c>
      <c r="E21" s="40">
        <f>AVERAGE(E6:E10,E13:E17)</f>
        <v>9.359999999999998</v>
      </c>
      <c r="F21" s="41"/>
      <c r="G21" s="40">
        <f>AVERAGE(G6:G10,G13:G17)</f>
        <v>1.52</v>
      </c>
      <c r="H21" s="42"/>
      <c r="I21" s="40">
        <f aca="true" t="shared" si="5" ref="I21:N21">AVERAGE(I6:I10,I13:I17)</f>
        <v>75.02000000000001</v>
      </c>
      <c r="J21" s="40">
        <f t="shared" si="5"/>
        <v>76.22</v>
      </c>
      <c r="K21" s="40">
        <f t="shared" si="5"/>
        <v>73.28999999999999</v>
      </c>
      <c r="L21" s="40">
        <f t="shared" si="5"/>
        <v>6.3</v>
      </c>
      <c r="M21" s="40">
        <f t="shared" si="5"/>
        <v>7.38</v>
      </c>
      <c r="N21" s="40">
        <f t="shared" si="5"/>
        <v>5.36</v>
      </c>
      <c r="O21" s="43"/>
      <c r="P21" s="43"/>
      <c r="Q21" s="42"/>
      <c r="R21" s="43"/>
      <c r="S21" s="44">
        <f>AVERAGE(S6:S10,S13:S17)</f>
        <v>7.864</v>
      </c>
      <c r="T21" s="40">
        <f>AVERAGE(T6:T10,T13:T17)</f>
        <v>2.0100000000000002</v>
      </c>
      <c r="U21" s="40">
        <f>AVERAGE(U6:U10,U13:U17)</f>
        <v>4.94</v>
      </c>
      <c r="V21" s="40">
        <f>AVERAGE(V6:V10,V13:V17)</f>
        <v>10.3</v>
      </c>
      <c r="W21" s="42"/>
      <c r="X21" s="45"/>
    </row>
    <row r="22" spans="2:24" ht="13.5">
      <c r="B22" s="31"/>
      <c r="C22" s="32">
        <v>11</v>
      </c>
      <c r="D22" s="26">
        <v>3.3</v>
      </c>
      <c r="E22" s="26">
        <v>6.6</v>
      </c>
      <c r="F22" s="27">
        <v>0.5965277777777778</v>
      </c>
      <c r="G22" s="26">
        <v>1.1</v>
      </c>
      <c r="H22" s="28">
        <v>0.33194444444444443</v>
      </c>
      <c r="I22" s="26">
        <v>75.7</v>
      </c>
      <c r="J22" s="26">
        <v>76.3</v>
      </c>
      <c r="K22" s="26">
        <v>74.3</v>
      </c>
      <c r="L22" s="26">
        <v>5.5</v>
      </c>
      <c r="M22" s="26">
        <v>6.7</v>
      </c>
      <c r="N22" s="26">
        <v>4.5</v>
      </c>
      <c r="O22" s="26">
        <v>0</v>
      </c>
      <c r="P22" s="26"/>
      <c r="Q22" s="28"/>
      <c r="R22" s="26">
        <v>3.6</v>
      </c>
      <c r="S22" s="29">
        <v>11.13</v>
      </c>
      <c r="T22" s="26">
        <v>3.1</v>
      </c>
      <c r="U22" s="26">
        <v>6.2</v>
      </c>
      <c r="V22" s="26">
        <v>13</v>
      </c>
      <c r="W22" s="28">
        <v>0.6819444444444445</v>
      </c>
      <c r="X22" s="30" t="s">
        <v>140</v>
      </c>
    </row>
    <row r="23" spans="2:24" ht="13.5">
      <c r="B23" s="31"/>
      <c r="C23" s="32">
        <v>12</v>
      </c>
      <c r="D23" s="33">
        <v>3.1</v>
      </c>
      <c r="E23" s="33">
        <v>7.3</v>
      </c>
      <c r="F23" s="27">
        <v>0.6784722222222223</v>
      </c>
      <c r="G23" s="33">
        <v>-0.9</v>
      </c>
      <c r="H23" s="46" t="s">
        <v>129</v>
      </c>
      <c r="I23" s="33">
        <v>75.6</v>
      </c>
      <c r="J23" s="33">
        <v>76.9</v>
      </c>
      <c r="K23" s="33">
        <v>73.3</v>
      </c>
      <c r="L23" s="33">
        <v>5.6</v>
      </c>
      <c r="M23" s="33">
        <v>6.8</v>
      </c>
      <c r="N23" s="33">
        <v>4.6</v>
      </c>
      <c r="O23" s="33">
        <v>0</v>
      </c>
      <c r="P23" s="33"/>
      <c r="Q23" s="28"/>
      <c r="R23" s="33">
        <v>3.7</v>
      </c>
      <c r="S23" s="34">
        <v>10.7</v>
      </c>
      <c r="T23" s="33">
        <v>2</v>
      </c>
      <c r="U23" s="33">
        <v>4.6</v>
      </c>
      <c r="V23" s="33">
        <v>9.1</v>
      </c>
      <c r="W23" s="28">
        <v>0.5631944444444444</v>
      </c>
      <c r="X23" s="35" t="s">
        <v>140</v>
      </c>
    </row>
    <row r="24" spans="2:24" ht="13.5">
      <c r="B24" s="31"/>
      <c r="C24" s="32">
        <v>13</v>
      </c>
      <c r="D24" s="33">
        <v>2.9</v>
      </c>
      <c r="E24" s="33">
        <v>8.7</v>
      </c>
      <c r="F24" s="27">
        <v>0.6506944444444445</v>
      </c>
      <c r="G24" s="33">
        <v>-1.8</v>
      </c>
      <c r="H24" s="28">
        <v>0.07847222222222222</v>
      </c>
      <c r="I24" s="33">
        <v>75.6</v>
      </c>
      <c r="J24" s="33">
        <v>77</v>
      </c>
      <c r="K24" s="33">
        <v>73</v>
      </c>
      <c r="L24" s="33">
        <v>5.5</v>
      </c>
      <c r="M24" s="33">
        <v>7</v>
      </c>
      <c r="N24" s="33">
        <v>4.3</v>
      </c>
      <c r="O24" s="33">
        <v>0</v>
      </c>
      <c r="P24" s="33"/>
      <c r="Q24" s="28"/>
      <c r="R24" s="33">
        <v>4.3</v>
      </c>
      <c r="S24" s="34">
        <v>10.77</v>
      </c>
      <c r="T24" s="33">
        <v>1.4</v>
      </c>
      <c r="U24" s="33">
        <v>5.1</v>
      </c>
      <c r="V24" s="33">
        <v>9.9</v>
      </c>
      <c r="W24" s="28">
        <v>0.6020833333333333</v>
      </c>
      <c r="X24" s="35" t="s">
        <v>141</v>
      </c>
    </row>
    <row r="25" spans="2:24" ht="13.5">
      <c r="B25" s="31"/>
      <c r="C25" s="32">
        <v>14</v>
      </c>
      <c r="D25" s="33">
        <v>2.9</v>
      </c>
      <c r="E25" s="33">
        <v>8.2</v>
      </c>
      <c r="F25" s="27">
        <v>0.5944444444444444</v>
      </c>
      <c r="G25" s="33">
        <v>-1.2</v>
      </c>
      <c r="H25" s="46">
        <v>0.25277777777777777</v>
      </c>
      <c r="I25" s="33">
        <v>75.7</v>
      </c>
      <c r="J25" s="33">
        <v>76.9</v>
      </c>
      <c r="K25" s="33">
        <v>73.7</v>
      </c>
      <c r="L25" s="33">
        <v>5.3</v>
      </c>
      <c r="M25" s="33">
        <v>6.4</v>
      </c>
      <c r="N25" s="33">
        <v>4.4</v>
      </c>
      <c r="O25" s="33">
        <v>0</v>
      </c>
      <c r="P25" s="33"/>
      <c r="Q25" s="28"/>
      <c r="R25" s="33">
        <v>1.7</v>
      </c>
      <c r="S25" s="34">
        <v>6.71</v>
      </c>
      <c r="T25" s="33">
        <v>1.5</v>
      </c>
      <c r="U25" s="33">
        <v>5.8</v>
      </c>
      <c r="V25" s="33">
        <v>10.2</v>
      </c>
      <c r="W25" s="28">
        <v>0.6444444444444445</v>
      </c>
      <c r="X25" s="35" t="s">
        <v>142</v>
      </c>
    </row>
    <row r="26" spans="2:24" ht="13.5">
      <c r="B26" s="31"/>
      <c r="C26" s="32">
        <v>15</v>
      </c>
      <c r="D26" s="33">
        <v>4</v>
      </c>
      <c r="E26" s="33">
        <v>10.4</v>
      </c>
      <c r="F26" s="27">
        <v>0.6194444444444445</v>
      </c>
      <c r="G26" s="33">
        <v>-0.3</v>
      </c>
      <c r="H26" s="28">
        <v>0.3055555555555555</v>
      </c>
      <c r="I26" s="33">
        <v>75.2</v>
      </c>
      <c r="J26" s="33">
        <v>76.8</v>
      </c>
      <c r="K26" s="33">
        <v>72.2</v>
      </c>
      <c r="L26" s="33">
        <v>5.7</v>
      </c>
      <c r="M26" s="33">
        <v>7.8</v>
      </c>
      <c r="N26" s="33">
        <v>4.2</v>
      </c>
      <c r="O26" s="33">
        <v>0</v>
      </c>
      <c r="P26" s="33"/>
      <c r="Q26" s="28"/>
      <c r="R26" s="33">
        <v>7</v>
      </c>
      <c r="S26" s="34">
        <v>14.21</v>
      </c>
      <c r="T26" s="33">
        <v>1.4</v>
      </c>
      <c r="U26" s="33">
        <v>3.7</v>
      </c>
      <c r="V26" s="33">
        <v>8.1</v>
      </c>
      <c r="W26" s="28">
        <v>0.5972222222222222</v>
      </c>
      <c r="X26" s="35" t="s">
        <v>143</v>
      </c>
    </row>
    <row r="27" spans="2:24" ht="13.5">
      <c r="B27" s="152" t="s">
        <v>52</v>
      </c>
      <c r="C27" s="36" t="s">
        <v>49</v>
      </c>
      <c r="D27" s="26">
        <f>SUM(D22:D26)</f>
        <v>16.200000000000003</v>
      </c>
      <c r="E27" s="26">
        <f>SUM(E22:E26)</f>
        <v>41.199999999999996</v>
      </c>
      <c r="F27" s="37"/>
      <c r="G27" s="26">
        <f>SUM(G22:G26)</f>
        <v>-3.0999999999999996</v>
      </c>
      <c r="H27" s="38"/>
      <c r="I27" s="26">
        <f aca="true" t="shared" si="6" ref="I27:P27">SUM(I22:I26)</f>
        <v>377.8</v>
      </c>
      <c r="J27" s="26">
        <f t="shared" si="6"/>
        <v>383.90000000000003</v>
      </c>
      <c r="K27" s="26">
        <f t="shared" si="6"/>
        <v>366.5</v>
      </c>
      <c r="L27" s="26">
        <f t="shared" si="6"/>
        <v>27.6</v>
      </c>
      <c r="M27" s="26">
        <f t="shared" si="6"/>
        <v>34.699999999999996</v>
      </c>
      <c r="N27" s="26">
        <f t="shared" si="6"/>
        <v>21.999999999999996</v>
      </c>
      <c r="O27" s="26">
        <f t="shared" si="6"/>
        <v>0</v>
      </c>
      <c r="P27" s="26">
        <f t="shared" si="6"/>
        <v>0</v>
      </c>
      <c r="Q27" s="38"/>
      <c r="R27" s="26">
        <f>SUM(R22:R26)</f>
        <v>20.3</v>
      </c>
      <c r="S27" s="29">
        <f>SUM(S22:S26)</f>
        <v>53.519999999999996</v>
      </c>
      <c r="T27" s="26">
        <f>SUM(T22:T26)</f>
        <v>9.4</v>
      </c>
      <c r="U27" s="26">
        <f>SUM(U22:U26)</f>
        <v>25.4</v>
      </c>
      <c r="V27" s="26">
        <f>SUM(V22:V26)</f>
        <v>50.300000000000004</v>
      </c>
      <c r="W27" s="38"/>
      <c r="X27" s="30"/>
    </row>
    <row r="28" spans="2:24" ht="13.5">
      <c r="B28" s="153"/>
      <c r="C28" s="39" t="s">
        <v>30</v>
      </c>
      <c r="D28" s="40">
        <f>AVERAGE(D22:D26)</f>
        <v>3.2400000000000007</v>
      </c>
      <c r="E28" s="40">
        <f>AVERAGE(E22:E26)</f>
        <v>8.239999999999998</v>
      </c>
      <c r="F28" s="41"/>
      <c r="G28" s="40">
        <f>AVERAGE(G22:G26)</f>
        <v>-0.6199999999999999</v>
      </c>
      <c r="H28" s="42"/>
      <c r="I28" s="40">
        <f aca="true" t="shared" si="7" ref="I28:N28">AVERAGE(I22:I26)</f>
        <v>75.56</v>
      </c>
      <c r="J28" s="40">
        <f t="shared" si="7"/>
        <v>76.78</v>
      </c>
      <c r="K28" s="40">
        <f t="shared" si="7"/>
        <v>73.3</v>
      </c>
      <c r="L28" s="40">
        <f t="shared" si="7"/>
        <v>5.5200000000000005</v>
      </c>
      <c r="M28" s="40">
        <f t="shared" si="7"/>
        <v>6.9399999999999995</v>
      </c>
      <c r="N28" s="40">
        <f t="shared" si="7"/>
        <v>4.3999999999999995</v>
      </c>
      <c r="O28" s="43"/>
      <c r="P28" s="43"/>
      <c r="Q28" s="42"/>
      <c r="R28" s="43"/>
      <c r="S28" s="44">
        <f>AVERAGE(S22:S26)</f>
        <v>10.703999999999999</v>
      </c>
      <c r="T28" s="40">
        <f>AVERAGE(T22:T26)</f>
        <v>1.8800000000000001</v>
      </c>
      <c r="U28" s="40">
        <f>AVERAGE(U22:U26)</f>
        <v>5.08</v>
      </c>
      <c r="V28" s="40">
        <f>AVERAGE(V22:V26)</f>
        <v>10.06</v>
      </c>
      <c r="W28" s="42"/>
      <c r="X28" s="45"/>
    </row>
    <row r="29" spans="2:24" ht="13.5">
      <c r="B29" s="31"/>
      <c r="C29" s="32">
        <v>16</v>
      </c>
      <c r="D29" s="26">
        <v>8.1</v>
      </c>
      <c r="E29" s="26">
        <v>15.2</v>
      </c>
      <c r="F29" s="27">
        <v>0.5868055555555556</v>
      </c>
      <c r="G29" s="26">
        <v>-0.5</v>
      </c>
      <c r="H29" s="28">
        <v>0.1826388888888889</v>
      </c>
      <c r="I29" s="26">
        <v>73.9</v>
      </c>
      <c r="J29" s="26">
        <v>76.7</v>
      </c>
      <c r="K29" s="26">
        <v>71.1</v>
      </c>
      <c r="L29" s="26">
        <v>6.5</v>
      </c>
      <c r="M29" s="26">
        <v>8.8</v>
      </c>
      <c r="N29" s="26">
        <v>4.3</v>
      </c>
      <c r="O29" s="26">
        <v>0</v>
      </c>
      <c r="P29" s="26"/>
      <c r="Q29" s="28"/>
      <c r="R29" s="26">
        <v>8</v>
      </c>
      <c r="S29" s="29">
        <v>16.13</v>
      </c>
      <c r="T29" s="26">
        <v>1.4</v>
      </c>
      <c r="U29" s="26">
        <v>3.9</v>
      </c>
      <c r="V29" s="26">
        <v>6.8</v>
      </c>
      <c r="W29" s="28">
        <v>0.5243055555555556</v>
      </c>
      <c r="X29" s="30" t="s">
        <v>144</v>
      </c>
    </row>
    <row r="30" spans="2:24" ht="13.5">
      <c r="B30" s="31"/>
      <c r="C30" s="32">
        <v>17</v>
      </c>
      <c r="D30" s="33">
        <v>13.9</v>
      </c>
      <c r="E30" s="33">
        <v>16.8</v>
      </c>
      <c r="F30" s="27">
        <v>0.5986111111111111</v>
      </c>
      <c r="G30" s="33">
        <v>8.2</v>
      </c>
      <c r="H30" s="28">
        <v>0.052083333333333336</v>
      </c>
      <c r="I30" s="33">
        <v>72.3</v>
      </c>
      <c r="J30" s="33">
        <v>74.1</v>
      </c>
      <c r="K30" s="33">
        <v>71.1</v>
      </c>
      <c r="L30" s="33">
        <v>8.4</v>
      </c>
      <c r="M30" s="33">
        <v>9.3</v>
      </c>
      <c r="N30" s="33">
        <v>7.3</v>
      </c>
      <c r="O30" s="33">
        <v>1</v>
      </c>
      <c r="P30" s="33">
        <v>0.5</v>
      </c>
      <c r="Q30" s="109" t="s">
        <v>145</v>
      </c>
      <c r="R30" s="33">
        <v>0</v>
      </c>
      <c r="S30" s="34">
        <v>2.16</v>
      </c>
      <c r="T30" s="33">
        <v>1.3</v>
      </c>
      <c r="U30" s="33">
        <v>2.7</v>
      </c>
      <c r="V30" s="33">
        <v>8.3</v>
      </c>
      <c r="W30" s="28">
        <v>0.4513888888888889</v>
      </c>
      <c r="X30" s="35" t="s">
        <v>146</v>
      </c>
    </row>
    <row r="31" spans="2:24" ht="13.5">
      <c r="B31" s="31"/>
      <c r="C31" s="32">
        <v>18</v>
      </c>
      <c r="D31" s="33">
        <v>8.7</v>
      </c>
      <c r="E31" s="33">
        <v>12.6</v>
      </c>
      <c r="F31" s="27">
        <v>0.579861111111111</v>
      </c>
      <c r="G31" s="33">
        <v>4.6</v>
      </c>
      <c r="H31" s="28">
        <v>0.29930555555555555</v>
      </c>
      <c r="I31" s="33">
        <v>73.8</v>
      </c>
      <c r="J31" s="33">
        <v>75.3</v>
      </c>
      <c r="K31" s="33">
        <v>71.7</v>
      </c>
      <c r="L31" s="33">
        <v>8.8</v>
      </c>
      <c r="M31" s="33">
        <v>10.1</v>
      </c>
      <c r="N31" s="33">
        <v>7.5</v>
      </c>
      <c r="O31" s="33">
        <v>0</v>
      </c>
      <c r="P31" s="33"/>
      <c r="Q31" s="28"/>
      <c r="R31" s="33">
        <v>6.2</v>
      </c>
      <c r="S31" s="34">
        <v>11.72</v>
      </c>
      <c r="T31" s="33">
        <v>1.7</v>
      </c>
      <c r="U31" s="33">
        <v>5.2</v>
      </c>
      <c r="V31" s="33">
        <v>12.1</v>
      </c>
      <c r="W31" s="28">
        <v>0.9951388888888889</v>
      </c>
      <c r="X31" s="35" t="s">
        <v>147</v>
      </c>
    </row>
    <row r="32" spans="2:24" ht="13.5">
      <c r="B32" s="31"/>
      <c r="C32" s="32">
        <v>19</v>
      </c>
      <c r="D32" s="33">
        <v>6.6</v>
      </c>
      <c r="E32" s="33">
        <v>10.9</v>
      </c>
      <c r="F32" s="27">
        <v>0.6402777777777778</v>
      </c>
      <c r="G32" s="33">
        <v>3</v>
      </c>
      <c r="H32" s="28">
        <v>0.2965277777777778</v>
      </c>
      <c r="I32" s="33">
        <v>74.3</v>
      </c>
      <c r="J32" s="33">
        <v>75.7</v>
      </c>
      <c r="K32" s="33">
        <v>71.9</v>
      </c>
      <c r="L32" s="33">
        <v>8.7</v>
      </c>
      <c r="M32" s="33">
        <v>10.6</v>
      </c>
      <c r="N32" s="33">
        <v>7.3</v>
      </c>
      <c r="O32" s="33">
        <v>0</v>
      </c>
      <c r="P32" s="33"/>
      <c r="Q32" s="28"/>
      <c r="R32" s="33">
        <v>8.7</v>
      </c>
      <c r="S32" s="34">
        <v>17.64</v>
      </c>
      <c r="T32" s="33">
        <v>1.8</v>
      </c>
      <c r="U32" s="33">
        <v>6.1</v>
      </c>
      <c r="V32" s="33">
        <v>14.4</v>
      </c>
      <c r="W32" s="28">
        <v>0.1173611111111111</v>
      </c>
      <c r="X32" s="35" t="s">
        <v>147</v>
      </c>
    </row>
    <row r="33" spans="2:24" ht="13.5">
      <c r="B33" s="31"/>
      <c r="C33" s="32">
        <v>20</v>
      </c>
      <c r="D33" s="33">
        <v>12.8</v>
      </c>
      <c r="E33" s="33">
        <v>18.1</v>
      </c>
      <c r="F33" s="27">
        <v>0.6430555555555556</v>
      </c>
      <c r="G33" s="33">
        <v>5.2</v>
      </c>
      <c r="H33" s="46" t="s">
        <v>129</v>
      </c>
      <c r="I33" s="33">
        <v>72.8</v>
      </c>
      <c r="J33" s="33">
        <v>75.3</v>
      </c>
      <c r="K33" s="33">
        <v>70.9</v>
      </c>
      <c r="L33" s="33">
        <v>9</v>
      </c>
      <c r="M33" s="33">
        <v>10</v>
      </c>
      <c r="N33" s="33">
        <v>8.3</v>
      </c>
      <c r="O33" s="33">
        <v>3</v>
      </c>
      <c r="P33" s="33">
        <v>2</v>
      </c>
      <c r="Q33" s="28">
        <v>0.7083333333333334</v>
      </c>
      <c r="R33" s="33">
        <v>1</v>
      </c>
      <c r="S33" s="34">
        <v>2.91</v>
      </c>
      <c r="T33" s="33">
        <v>2.7</v>
      </c>
      <c r="U33" s="33">
        <v>7.2</v>
      </c>
      <c r="V33" s="33">
        <v>14.7</v>
      </c>
      <c r="W33" s="28">
        <v>0.9375</v>
      </c>
      <c r="X33" s="35" t="s">
        <v>148</v>
      </c>
    </row>
    <row r="34" spans="2:24" ht="13.5">
      <c r="B34" s="152" t="s">
        <v>53</v>
      </c>
      <c r="C34" s="36" t="s">
        <v>49</v>
      </c>
      <c r="D34" s="26">
        <f>SUM(D29:D33)</f>
        <v>50.099999999999994</v>
      </c>
      <c r="E34" s="26">
        <f>SUM(E29:E33)</f>
        <v>73.6</v>
      </c>
      <c r="F34" s="37"/>
      <c r="G34" s="26">
        <f>SUM(G29:G33)</f>
        <v>20.5</v>
      </c>
      <c r="H34" s="38"/>
      <c r="I34" s="26">
        <f aca="true" t="shared" si="8" ref="I34:P34">SUM(I29:I33)</f>
        <v>367.1</v>
      </c>
      <c r="J34" s="26">
        <f t="shared" si="8"/>
        <v>377.1</v>
      </c>
      <c r="K34" s="26">
        <f t="shared" si="8"/>
        <v>356.69999999999993</v>
      </c>
      <c r="L34" s="26">
        <f t="shared" si="8"/>
        <v>41.400000000000006</v>
      </c>
      <c r="M34" s="26">
        <f t="shared" si="8"/>
        <v>48.800000000000004</v>
      </c>
      <c r="N34" s="26">
        <f t="shared" si="8"/>
        <v>34.7</v>
      </c>
      <c r="O34" s="26">
        <f t="shared" si="8"/>
        <v>4</v>
      </c>
      <c r="P34" s="26">
        <f t="shared" si="8"/>
        <v>2.5</v>
      </c>
      <c r="Q34" s="38"/>
      <c r="R34" s="26">
        <f>SUM(R29:R33)</f>
        <v>23.9</v>
      </c>
      <c r="S34" s="29">
        <f>SUM(S29:S33)</f>
        <v>50.56</v>
      </c>
      <c r="T34" s="26">
        <f>SUM(T29:T33)</f>
        <v>8.9</v>
      </c>
      <c r="U34" s="26">
        <f>SUM(U29:U33)</f>
        <v>25.099999999999998</v>
      </c>
      <c r="V34" s="26">
        <f>SUM(V29:V33)</f>
        <v>56.3</v>
      </c>
      <c r="W34" s="38"/>
      <c r="X34" s="30"/>
    </row>
    <row r="35" spans="2:24" ht="13.5">
      <c r="B35" s="153"/>
      <c r="C35" s="39" t="s">
        <v>30</v>
      </c>
      <c r="D35" s="40">
        <f>AVERAGE(D29:D33)</f>
        <v>10.02</v>
      </c>
      <c r="E35" s="40">
        <f>AVERAGE(E29:E33)</f>
        <v>14.719999999999999</v>
      </c>
      <c r="F35" s="41"/>
      <c r="G35" s="40">
        <f>AVERAGE(G29:G33)</f>
        <v>4.1</v>
      </c>
      <c r="H35" s="42"/>
      <c r="I35" s="40">
        <f aca="true" t="shared" si="9" ref="I35:N35">AVERAGE(I29:I33)</f>
        <v>73.42</v>
      </c>
      <c r="J35" s="40">
        <f t="shared" si="9"/>
        <v>75.42</v>
      </c>
      <c r="K35" s="40">
        <f t="shared" si="9"/>
        <v>71.33999999999999</v>
      </c>
      <c r="L35" s="40">
        <f t="shared" si="9"/>
        <v>8.280000000000001</v>
      </c>
      <c r="M35" s="40">
        <f t="shared" si="9"/>
        <v>9.760000000000002</v>
      </c>
      <c r="N35" s="40">
        <f t="shared" si="9"/>
        <v>6.94</v>
      </c>
      <c r="O35" s="43"/>
      <c r="P35" s="43"/>
      <c r="Q35" s="42"/>
      <c r="R35" s="43"/>
      <c r="S35" s="44">
        <f>AVERAGE(S29:S33)</f>
        <v>10.112</v>
      </c>
      <c r="T35" s="40">
        <f>AVERAGE(T29:T33)</f>
        <v>1.78</v>
      </c>
      <c r="U35" s="40">
        <f>AVERAGE(U29:U33)</f>
        <v>5.02</v>
      </c>
      <c r="V35" s="40">
        <f>AVERAGE(V29:V33)</f>
        <v>11.26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66.30000000000001</v>
      </c>
      <c r="E36" s="26">
        <f>SUM(E22:E26,E29:E33)</f>
        <v>114.79999999999998</v>
      </c>
      <c r="F36" s="37"/>
      <c r="G36" s="26">
        <f>SUM(G22:G26,G29:G33)</f>
        <v>17.4</v>
      </c>
      <c r="H36" s="38"/>
      <c r="I36" s="26">
        <f aca="true" t="shared" si="10" ref="I36:P36">SUM(I22:I26,I29:I33)</f>
        <v>744.8999999999999</v>
      </c>
      <c r="J36" s="26">
        <f t="shared" si="10"/>
        <v>761</v>
      </c>
      <c r="K36" s="26">
        <f t="shared" si="10"/>
        <v>723.2</v>
      </c>
      <c r="L36" s="26">
        <f t="shared" si="10"/>
        <v>69</v>
      </c>
      <c r="M36" s="26">
        <f t="shared" si="10"/>
        <v>83.5</v>
      </c>
      <c r="N36" s="26">
        <f t="shared" si="10"/>
        <v>56.69999999999999</v>
      </c>
      <c r="O36" s="26">
        <f t="shared" si="10"/>
        <v>4</v>
      </c>
      <c r="P36" s="26">
        <f t="shared" si="10"/>
        <v>2.5</v>
      </c>
      <c r="Q36" s="38"/>
      <c r="R36" s="26">
        <f>SUM(R22:R26,R29:R33)</f>
        <v>44.2</v>
      </c>
      <c r="S36" s="29">
        <f>SUM(S22:S26,S29:S33)</f>
        <v>104.07999999999998</v>
      </c>
      <c r="T36" s="26">
        <f>SUM(T22:T26,T29:T33)</f>
        <v>18.3</v>
      </c>
      <c r="U36" s="26">
        <f>SUM(U22:U26,U29:U33)</f>
        <v>50.5</v>
      </c>
      <c r="V36" s="26">
        <f>SUM(V22:V26,V29:V33)</f>
        <v>106.60000000000001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6.630000000000001</v>
      </c>
      <c r="E37" s="40">
        <f>AVERAGE(E22:E26,E29:E33)</f>
        <v>11.479999999999999</v>
      </c>
      <c r="F37" s="41"/>
      <c r="G37" s="40">
        <f>AVERAGE(G22:G26,G29:G33)</f>
        <v>1.7399999999999998</v>
      </c>
      <c r="H37" s="42"/>
      <c r="I37" s="40">
        <f aca="true" t="shared" si="11" ref="I37:N37">AVERAGE(I22:I26,I29:I33)</f>
        <v>74.48999999999998</v>
      </c>
      <c r="J37" s="40">
        <f t="shared" si="11"/>
        <v>76.1</v>
      </c>
      <c r="K37" s="40">
        <f t="shared" si="11"/>
        <v>72.32000000000001</v>
      </c>
      <c r="L37" s="40">
        <f t="shared" si="11"/>
        <v>6.9</v>
      </c>
      <c r="M37" s="40">
        <f t="shared" si="11"/>
        <v>8.35</v>
      </c>
      <c r="N37" s="40">
        <f t="shared" si="11"/>
        <v>5.669999999999999</v>
      </c>
      <c r="O37" s="43"/>
      <c r="P37" s="43"/>
      <c r="Q37" s="42"/>
      <c r="R37" s="43"/>
      <c r="S37" s="44">
        <f>AVERAGE(S22:S26,S29:S33)</f>
        <v>10.407999999999998</v>
      </c>
      <c r="T37" s="40">
        <f>AVERAGE(T22:T26,T29:T33)</f>
        <v>1.83</v>
      </c>
      <c r="U37" s="40">
        <f>AVERAGE(U22:U26,U29:U33)</f>
        <v>5.05</v>
      </c>
      <c r="V37" s="40">
        <f>AVERAGE(V22:V26,V29:V33)</f>
        <v>10.66</v>
      </c>
      <c r="W37" s="42"/>
      <c r="X37" s="45"/>
    </row>
    <row r="38" spans="2:24" ht="13.5">
      <c r="B38" s="31"/>
      <c r="C38" s="32">
        <v>21</v>
      </c>
      <c r="D38" s="26">
        <v>3.9</v>
      </c>
      <c r="E38" s="26">
        <v>7.9</v>
      </c>
      <c r="F38" s="27">
        <v>0.5979166666666667</v>
      </c>
      <c r="G38" s="26">
        <v>-0.9</v>
      </c>
      <c r="H38" s="46" t="s">
        <v>129</v>
      </c>
      <c r="I38" s="26">
        <v>75.5</v>
      </c>
      <c r="J38" s="26">
        <v>76.8</v>
      </c>
      <c r="K38" s="26">
        <v>73.7</v>
      </c>
      <c r="L38" s="26">
        <v>7.8</v>
      </c>
      <c r="M38" s="26">
        <v>8.8</v>
      </c>
      <c r="N38" s="26">
        <v>6.8</v>
      </c>
      <c r="O38" s="26">
        <v>0</v>
      </c>
      <c r="P38" s="26"/>
      <c r="Q38" s="28"/>
      <c r="R38" s="26">
        <v>3.4</v>
      </c>
      <c r="S38" s="29">
        <v>10.25</v>
      </c>
      <c r="T38" s="26">
        <v>2.6</v>
      </c>
      <c r="U38" s="26">
        <v>6.2</v>
      </c>
      <c r="V38" s="26">
        <v>14.3</v>
      </c>
      <c r="W38" s="28">
        <v>0.12708333333333333</v>
      </c>
      <c r="X38" s="30" t="s">
        <v>149</v>
      </c>
    </row>
    <row r="39" spans="2:24" ht="13.5">
      <c r="B39" s="31"/>
      <c r="C39" s="32">
        <v>22</v>
      </c>
      <c r="D39" s="33">
        <v>6.7</v>
      </c>
      <c r="E39" s="33">
        <v>14</v>
      </c>
      <c r="F39" s="27">
        <v>0.5895833333333333</v>
      </c>
      <c r="G39" s="33">
        <v>-2.3</v>
      </c>
      <c r="H39" s="28">
        <v>0.21041666666666667</v>
      </c>
      <c r="I39" s="33">
        <v>74.3</v>
      </c>
      <c r="J39" s="33">
        <v>77.8</v>
      </c>
      <c r="K39" s="33">
        <v>71.5</v>
      </c>
      <c r="L39" s="33">
        <v>7.4</v>
      </c>
      <c r="M39" s="33">
        <v>9.4</v>
      </c>
      <c r="N39" s="33">
        <v>5.3</v>
      </c>
      <c r="O39" s="33">
        <v>4</v>
      </c>
      <c r="P39" s="33">
        <v>1</v>
      </c>
      <c r="Q39" s="51" t="s">
        <v>150</v>
      </c>
      <c r="R39" s="33">
        <v>5.9</v>
      </c>
      <c r="S39" s="34">
        <v>13.95</v>
      </c>
      <c r="T39" s="33">
        <v>1.5</v>
      </c>
      <c r="U39" s="33">
        <v>3.8</v>
      </c>
      <c r="V39" s="33">
        <v>8.1</v>
      </c>
      <c r="W39" s="28">
        <v>0.9861111111111112</v>
      </c>
      <c r="X39" s="35" t="s">
        <v>151</v>
      </c>
    </row>
    <row r="40" spans="2:24" ht="13.5">
      <c r="B40" s="31"/>
      <c r="C40" s="32">
        <v>23</v>
      </c>
      <c r="D40" s="33">
        <v>12.5</v>
      </c>
      <c r="E40" s="33">
        <v>18</v>
      </c>
      <c r="F40" s="27">
        <v>0.29791666666666666</v>
      </c>
      <c r="G40" s="33">
        <v>7.8</v>
      </c>
      <c r="H40" s="46" t="s">
        <v>129</v>
      </c>
      <c r="I40" s="33">
        <v>72.8</v>
      </c>
      <c r="J40" s="33">
        <v>74.4</v>
      </c>
      <c r="K40" s="33">
        <v>71.2</v>
      </c>
      <c r="L40" s="33">
        <v>10.7</v>
      </c>
      <c r="M40" s="33">
        <v>11.8</v>
      </c>
      <c r="N40" s="33">
        <v>8.7</v>
      </c>
      <c r="O40" s="33">
        <v>32.5</v>
      </c>
      <c r="P40" s="33">
        <v>15</v>
      </c>
      <c r="Q40" s="28">
        <v>0.25</v>
      </c>
      <c r="R40" s="33">
        <v>0.3</v>
      </c>
      <c r="S40" s="34">
        <v>3.3</v>
      </c>
      <c r="T40" s="33">
        <v>2</v>
      </c>
      <c r="U40" s="33">
        <v>5.1</v>
      </c>
      <c r="V40" s="33">
        <v>15.8</v>
      </c>
      <c r="W40" s="28">
        <v>0.25416666666666665</v>
      </c>
      <c r="X40" s="35" t="s">
        <v>152</v>
      </c>
    </row>
    <row r="41" spans="2:24" ht="13.5">
      <c r="B41" s="31"/>
      <c r="C41" s="32">
        <v>24</v>
      </c>
      <c r="D41" s="33">
        <v>5.2</v>
      </c>
      <c r="E41" s="33">
        <v>8.6</v>
      </c>
      <c r="F41" s="27">
        <v>0.5979166666666667</v>
      </c>
      <c r="G41" s="33">
        <v>1.1</v>
      </c>
      <c r="H41" s="28">
        <v>0.8861111111111111</v>
      </c>
      <c r="I41" s="33">
        <v>74.9</v>
      </c>
      <c r="J41" s="33">
        <v>76.3</v>
      </c>
      <c r="K41" s="33">
        <v>73.1</v>
      </c>
      <c r="L41" s="33">
        <v>9.6</v>
      </c>
      <c r="M41" s="33">
        <v>11.1</v>
      </c>
      <c r="N41" s="33">
        <v>8.3</v>
      </c>
      <c r="O41" s="33">
        <v>0</v>
      </c>
      <c r="P41" s="33"/>
      <c r="Q41" s="28"/>
      <c r="R41" s="33">
        <v>8.5</v>
      </c>
      <c r="S41" s="34">
        <v>17.88</v>
      </c>
      <c r="T41" s="33">
        <v>1.9</v>
      </c>
      <c r="U41" s="33">
        <v>4.6</v>
      </c>
      <c r="V41" s="33">
        <v>12.3</v>
      </c>
      <c r="W41" s="28">
        <v>0.5256944444444445</v>
      </c>
      <c r="X41" s="35" t="s">
        <v>153</v>
      </c>
    </row>
    <row r="42" spans="2:24" ht="13.5">
      <c r="B42" s="31"/>
      <c r="C42" s="32">
        <v>25</v>
      </c>
      <c r="D42" s="33">
        <v>4.6</v>
      </c>
      <c r="E42" s="33">
        <v>11</v>
      </c>
      <c r="F42" s="27">
        <v>0.6430555555555556</v>
      </c>
      <c r="G42" s="33">
        <v>-0.5</v>
      </c>
      <c r="H42" s="28">
        <v>0.2548611111111111</v>
      </c>
      <c r="I42" s="33">
        <v>74.9</v>
      </c>
      <c r="J42" s="33">
        <v>77.2</v>
      </c>
      <c r="K42" s="33">
        <v>72.1</v>
      </c>
      <c r="L42" s="33">
        <v>8.8</v>
      </c>
      <c r="M42" s="33">
        <v>11.1</v>
      </c>
      <c r="N42" s="33">
        <v>6.9</v>
      </c>
      <c r="O42" s="33">
        <v>0</v>
      </c>
      <c r="P42" s="33"/>
      <c r="Q42" s="28"/>
      <c r="R42" s="33">
        <v>8.7</v>
      </c>
      <c r="S42" s="34">
        <v>18.81</v>
      </c>
      <c r="T42" s="33">
        <v>1.6</v>
      </c>
      <c r="U42" s="33">
        <v>5.1</v>
      </c>
      <c r="V42" s="33">
        <v>8.4</v>
      </c>
      <c r="W42" s="28">
        <v>0.5513888888888888</v>
      </c>
      <c r="X42" s="35" t="s">
        <v>154</v>
      </c>
    </row>
    <row r="43" spans="2:24" ht="13.5">
      <c r="B43" s="152" t="s">
        <v>55</v>
      </c>
      <c r="C43" s="36" t="s">
        <v>49</v>
      </c>
      <c r="D43" s="26">
        <f>SUM(D38:D42)</f>
        <v>32.9</v>
      </c>
      <c r="E43" s="26">
        <f>SUM(E38:E42)</f>
        <v>59.5</v>
      </c>
      <c r="F43" s="37"/>
      <c r="G43" s="26">
        <f>SUM(G38:G42)</f>
        <v>5.199999999999999</v>
      </c>
      <c r="H43" s="38"/>
      <c r="I43" s="26">
        <f aca="true" t="shared" si="12" ref="I43:P43">SUM(I38:I42)</f>
        <v>372.4</v>
      </c>
      <c r="J43" s="26">
        <f t="shared" si="12"/>
        <v>382.5</v>
      </c>
      <c r="K43" s="26">
        <f t="shared" si="12"/>
        <v>361.6</v>
      </c>
      <c r="L43" s="26">
        <f t="shared" si="12"/>
        <v>44.3</v>
      </c>
      <c r="M43" s="26">
        <f t="shared" si="12"/>
        <v>52.2</v>
      </c>
      <c r="N43" s="26">
        <f t="shared" si="12"/>
        <v>36</v>
      </c>
      <c r="O43" s="26">
        <f t="shared" si="12"/>
        <v>36.5</v>
      </c>
      <c r="P43" s="26">
        <f t="shared" si="12"/>
        <v>16</v>
      </c>
      <c r="Q43" s="38"/>
      <c r="R43" s="26">
        <f>SUM(R38:R42)</f>
        <v>26.8</v>
      </c>
      <c r="S43" s="29">
        <f>SUM(S38:S42)</f>
        <v>64.19</v>
      </c>
      <c r="T43" s="26">
        <f>SUM(T38:T42)</f>
        <v>9.6</v>
      </c>
      <c r="U43" s="26">
        <f>SUM(U38:U42)</f>
        <v>24.799999999999997</v>
      </c>
      <c r="V43" s="26">
        <f>SUM(V38:V42)</f>
        <v>58.9</v>
      </c>
      <c r="W43" s="38"/>
      <c r="X43" s="30"/>
    </row>
    <row r="44" spans="2:24" ht="13.5">
      <c r="B44" s="153"/>
      <c r="C44" s="39" t="s">
        <v>30</v>
      </c>
      <c r="D44" s="40">
        <f>AVERAGE(D38:D42)</f>
        <v>6.58</v>
      </c>
      <c r="E44" s="40">
        <f>AVERAGE(E38:E42)</f>
        <v>11.9</v>
      </c>
      <c r="F44" s="41"/>
      <c r="G44" s="40">
        <f>AVERAGE(G38:G42)</f>
        <v>1.0399999999999998</v>
      </c>
      <c r="H44" s="42"/>
      <c r="I44" s="40">
        <f aca="true" t="shared" si="13" ref="I44:N44">AVERAGE(I38:I42)</f>
        <v>74.47999999999999</v>
      </c>
      <c r="J44" s="40">
        <f t="shared" si="13"/>
        <v>76.5</v>
      </c>
      <c r="K44" s="40">
        <f t="shared" si="13"/>
        <v>72.32000000000001</v>
      </c>
      <c r="L44" s="40">
        <f t="shared" si="13"/>
        <v>8.86</v>
      </c>
      <c r="M44" s="40">
        <f t="shared" si="13"/>
        <v>10.440000000000001</v>
      </c>
      <c r="N44" s="40">
        <f t="shared" si="13"/>
        <v>7.2</v>
      </c>
      <c r="O44" s="43"/>
      <c r="P44" s="43"/>
      <c r="Q44" s="42"/>
      <c r="R44" s="43"/>
      <c r="S44" s="44">
        <f>AVERAGE(S38:S42)</f>
        <v>12.838</v>
      </c>
      <c r="T44" s="40">
        <f>AVERAGE(T38:T42)</f>
        <v>1.92</v>
      </c>
      <c r="U44" s="40">
        <f>AVERAGE(U38:U42)</f>
        <v>4.959999999999999</v>
      </c>
      <c r="V44" s="40">
        <f>AVERAGE(V38:V42)</f>
        <v>11.78</v>
      </c>
      <c r="W44" s="42"/>
      <c r="X44" s="45"/>
    </row>
    <row r="45" spans="2:24" ht="13.5">
      <c r="B45" s="31"/>
      <c r="C45" s="32">
        <v>26</v>
      </c>
      <c r="D45" s="26">
        <v>5.7</v>
      </c>
      <c r="E45" s="26">
        <v>12.4</v>
      </c>
      <c r="F45" s="27">
        <v>0.5777777777777778</v>
      </c>
      <c r="G45" s="26">
        <v>0.1</v>
      </c>
      <c r="H45" s="28">
        <v>0.1875</v>
      </c>
      <c r="I45" s="26">
        <v>74.7</v>
      </c>
      <c r="J45" s="26">
        <v>76.9</v>
      </c>
      <c r="K45" s="26">
        <v>71.9</v>
      </c>
      <c r="L45" s="26">
        <v>8.7</v>
      </c>
      <c r="M45" s="26">
        <v>10.7</v>
      </c>
      <c r="N45" s="26">
        <v>6.9</v>
      </c>
      <c r="O45" s="26">
        <v>0</v>
      </c>
      <c r="P45" s="26"/>
      <c r="Q45" s="28"/>
      <c r="R45" s="26">
        <v>8.3</v>
      </c>
      <c r="S45" s="29">
        <v>16.76</v>
      </c>
      <c r="T45" s="26">
        <v>1.7</v>
      </c>
      <c r="U45" s="26">
        <v>4.9</v>
      </c>
      <c r="V45" s="26">
        <v>9.3</v>
      </c>
      <c r="W45" s="28">
        <v>0.5840277777777778</v>
      </c>
      <c r="X45" s="30" t="s">
        <v>154</v>
      </c>
    </row>
    <row r="46" spans="2:24" ht="13.5">
      <c r="B46" s="31"/>
      <c r="C46" s="32">
        <v>27</v>
      </c>
      <c r="D46" s="33">
        <v>5.7</v>
      </c>
      <c r="E46" s="33">
        <v>10.9</v>
      </c>
      <c r="F46" s="27">
        <v>0.5625</v>
      </c>
      <c r="G46" s="33">
        <v>1.5</v>
      </c>
      <c r="H46" s="28">
        <v>0.1388888888888889</v>
      </c>
      <c r="I46" s="33">
        <v>74.7</v>
      </c>
      <c r="J46" s="33">
        <v>76.4</v>
      </c>
      <c r="K46" s="33">
        <v>72.4</v>
      </c>
      <c r="L46" s="33">
        <v>8.7</v>
      </c>
      <c r="M46" s="33">
        <v>10.8</v>
      </c>
      <c r="N46" s="33">
        <v>7.1</v>
      </c>
      <c r="O46" s="33">
        <v>0</v>
      </c>
      <c r="P46" s="33"/>
      <c r="Q46" s="28"/>
      <c r="R46" s="33">
        <v>9.5</v>
      </c>
      <c r="S46" s="34">
        <v>18.54</v>
      </c>
      <c r="T46" s="33">
        <v>1.5</v>
      </c>
      <c r="U46" s="33">
        <v>4</v>
      </c>
      <c r="V46" s="33">
        <v>8.7</v>
      </c>
      <c r="W46" s="28">
        <v>0.5770833333333333</v>
      </c>
      <c r="X46" s="35" t="s">
        <v>155</v>
      </c>
    </row>
    <row r="47" spans="2:24" ht="13.5">
      <c r="B47" s="31"/>
      <c r="C47" s="32">
        <v>28</v>
      </c>
      <c r="D47" s="33">
        <v>4.3</v>
      </c>
      <c r="E47" s="33">
        <v>11.6</v>
      </c>
      <c r="F47" s="27">
        <v>0.5875</v>
      </c>
      <c r="G47" s="33">
        <v>-1.7</v>
      </c>
      <c r="H47" s="28">
        <v>0.27152777777777776</v>
      </c>
      <c r="I47" s="33">
        <v>75</v>
      </c>
      <c r="J47" s="33">
        <v>77.1</v>
      </c>
      <c r="K47" s="33">
        <v>72</v>
      </c>
      <c r="L47" s="33">
        <v>8.5</v>
      </c>
      <c r="M47" s="33">
        <v>10.9</v>
      </c>
      <c r="N47" s="33">
        <v>6.4</v>
      </c>
      <c r="O47" s="33">
        <v>0</v>
      </c>
      <c r="P47" s="33"/>
      <c r="Q47" s="28"/>
      <c r="R47" s="33">
        <v>9.2</v>
      </c>
      <c r="S47" s="34">
        <v>19.66</v>
      </c>
      <c r="T47" s="33">
        <v>1.5</v>
      </c>
      <c r="U47" s="33">
        <v>4.2</v>
      </c>
      <c r="V47" s="33">
        <v>6.9</v>
      </c>
      <c r="W47" s="28">
        <v>0.5694444444444444</v>
      </c>
      <c r="X47" s="35" t="s">
        <v>156</v>
      </c>
    </row>
    <row r="48" spans="2:24" ht="13.5">
      <c r="B48" s="31"/>
      <c r="C48" s="32"/>
      <c r="D48" s="33"/>
      <c r="E48" s="33"/>
      <c r="F48" s="27"/>
      <c r="G48" s="33"/>
      <c r="H48" s="28"/>
      <c r="I48" s="33"/>
      <c r="J48" s="33"/>
      <c r="K48" s="33"/>
      <c r="L48" s="33"/>
      <c r="M48" s="33"/>
      <c r="N48" s="33"/>
      <c r="O48" s="33"/>
      <c r="P48" s="33"/>
      <c r="Q48" s="28"/>
      <c r="R48" s="33"/>
      <c r="S48" s="34"/>
      <c r="T48" s="33"/>
      <c r="U48" s="33"/>
      <c r="V48" s="33"/>
      <c r="W48" s="28"/>
      <c r="X48" s="35"/>
    </row>
    <row r="49" spans="2:24" ht="13.5">
      <c r="B49" s="31"/>
      <c r="C49" s="32"/>
      <c r="D49" s="33"/>
      <c r="E49" s="33"/>
      <c r="F49" s="27"/>
      <c r="G49" s="33"/>
      <c r="H49" s="28"/>
      <c r="I49" s="33"/>
      <c r="J49" s="33"/>
      <c r="K49" s="33"/>
      <c r="L49" s="33"/>
      <c r="M49" s="33"/>
      <c r="N49" s="33"/>
      <c r="O49" s="33"/>
      <c r="P49" s="33"/>
      <c r="Q49" s="28"/>
      <c r="R49" s="33"/>
      <c r="S49" s="34"/>
      <c r="T49" s="33"/>
      <c r="U49" s="33"/>
      <c r="V49" s="33"/>
      <c r="W49" s="28"/>
      <c r="X49" s="35"/>
    </row>
    <row r="50" spans="2:24" ht="13.5">
      <c r="B50" s="31"/>
      <c r="C50" s="32"/>
      <c r="D50" s="33"/>
      <c r="E50" s="33"/>
      <c r="F50" s="27"/>
      <c r="G50" s="33"/>
      <c r="H50" s="28"/>
      <c r="I50" s="33"/>
      <c r="J50" s="33"/>
      <c r="K50" s="33"/>
      <c r="L50" s="33"/>
      <c r="M50" s="33"/>
      <c r="N50" s="33"/>
      <c r="O50" s="33"/>
      <c r="P50" s="33"/>
      <c r="Q50" s="28"/>
      <c r="R50" s="33"/>
      <c r="S50" s="34"/>
      <c r="T50" s="33"/>
      <c r="U50" s="33"/>
      <c r="V50" s="33"/>
      <c r="W50" s="28"/>
      <c r="X50" s="35"/>
    </row>
    <row r="51" spans="2:24" ht="13.5">
      <c r="B51" s="152" t="s">
        <v>56</v>
      </c>
      <c r="C51" s="36" t="s">
        <v>49</v>
      </c>
      <c r="D51" s="26">
        <f>SUM(D45:D50)</f>
        <v>15.7</v>
      </c>
      <c r="E51" s="26">
        <f>SUM(E45:E50)</f>
        <v>34.9</v>
      </c>
      <c r="F51" s="37"/>
      <c r="G51" s="26">
        <f>SUM(G45:G50)</f>
        <v>-0.09999999999999987</v>
      </c>
      <c r="H51" s="38"/>
      <c r="I51" s="26">
        <f aca="true" t="shared" si="14" ref="I51:P51">SUM(I45:I50)</f>
        <v>224.4</v>
      </c>
      <c r="J51" s="26">
        <f t="shared" si="14"/>
        <v>230.4</v>
      </c>
      <c r="K51" s="26">
        <f t="shared" si="14"/>
        <v>216.3</v>
      </c>
      <c r="L51" s="26">
        <f t="shared" si="14"/>
        <v>25.9</v>
      </c>
      <c r="M51" s="26">
        <f t="shared" si="14"/>
        <v>32.4</v>
      </c>
      <c r="N51" s="26">
        <f t="shared" si="14"/>
        <v>20.4</v>
      </c>
      <c r="O51" s="26">
        <f t="shared" si="14"/>
        <v>0</v>
      </c>
      <c r="P51" s="26">
        <f t="shared" si="14"/>
        <v>0</v>
      </c>
      <c r="Q51" s="38"/>
      <c r="R51" s="26">
        <f>SUM(R45:R50)</f>
        <v>27</v>
      </c>
      <c r="S51" s="29">
        <f>SUM(S45:S50)</f>
        <v>54.959999999999994</v>
      </c>
      <c r="T51" s="26">
        <f>SUM(T45:T50)</f>
        <v>4.7</v>
      </c>
      <c r="U51" s="26">
        <f>SUM(U45:U50)</f>
        <v>13.100000000000001</v>
      </c>
      <c r="V51" s="26">
        <f>SUM(V45:V50)</f>
        <v>24.9</v>
      </c>
      <c r="W51" s="38"/>
      <c r="X51" s="30"/>
    </row>
    <row r="52" spans="2:24" ht="13.5">
      <c r="B52" s="153"/>
      <c r="C52" s="39" t="s">
        <v>30</v>
      </c>
      <c r="D52" s="40">
        <f>AVERAGE(D45:D50)</f>
        <v>5.233333333333333</v>
      </c>
      <c r="E52" s="40">
        <f>AVERAGE(E45:E50)</f>
        <v>11.633333333333333</v>
      </c>
      <c r="F52" s="41"/>
      <c r="G52" s="40">
        <f>AVERAGE(G45:G50)</f>
        <v>-0.03333333333333329</v>
      </c>
      <c r="H52" s="42"/>
      <c r="I52" s="40">
        <f aca="true" t="shared" si="15" ref="I52:N52">AVERAGE(I45:I50)</f>
        <v>74.8</v>
      </c>
      <c r="J52" s="40">
        <f t="shared" si="15"/>
        <v>76.8</v>
      </c>
      <c r="K52" s="40">
        <f t="shared" si="15"/>
        <v>72.10000000000001</v>
      </c>
      <c r="L52" s="40">
        <f t="shared" si="15"/>
        <v>8.633333333333333</v>
      </c>
      <c r="M52" s="40">
        <f t="shared" si="15"/>
        <v>10.799999999999999</v>
      </c>
      <c r="N52" s="40">
        <f t="shared" si="15"/>
        <v>6.8</v>
      </c>
      <c r="O52" s="43"/>
      <c r="P52" s="43"/>
      <c r="Q52" s="42"/>
      <c r="R52" s="43"/>
      <c r="S52" s="44">
        <f>AVERAGE(S45:S50)</f>
        <v>18.319999999999997</v>
      </c>
      <c r="T52" s="40">
        <f>AVERAGE(T45:T50)</f>
        <v>1.5666666666666667</v>
      </c>
      <c r="U52" s="40">
        <f>AVERAGE(U45:U50)</f>
        <v>4.366666666666667</v>
      </c>
      <c r="V52" s="40">
        <f>AVERAGE(V45:V50)</f>
        <v>8.299999999999999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48.6</v>
      </c>
      <c r="E53" s="26">
        <f>SUM(E38:E42,E45:E50)</f>
        <v>94.4</v>
      </c>
      <c r="F53" s="37"/>
      <c r="G53" s="26">
        <f>SUM(G38:G42,G45:G50)</f>
        <v>5.099999999999999</v>
      </c>
      <c r="H53" s="38"/>
      <c r="I53" s="26">
        <f aca="true" t="shared" si="16" ref="I53:P53">SUM(I38:I42,I45:I50)</f>
        <v>596.8</v>
      </c>
      <c r="J53" s="26">
        <f t="shared" si="16"/>
        <v>612.9</v>
      </c>
      <c r="K53" s="26">
        <f t="shared" si="16"/>
        <v>577.9</v>
      </c>
      <c r="L53" s="26">
        <f t="shared" si="16"/>
        <v>70.2</v>
      </c>
      <c r="M53" s="26">
        <f t="shared" si="16"/>
        <v>84.60000000000001</v>
      </c>
      <c r="N53" s="26">
        <f t="shared" si="16"/>
        <v>56.4</v>
      </c>
      <c r="O53" s="26">
        <f t="shared" si="16"/>
        <v>36.5</v>
      </c>
      <c r="P53" s="26">
        <f t="shared" si="16"/>
        <v>16</v>
      </c>
      <c r="Q53" s="38"/>
      <c r="R53" s="26">
        <f>SUM(R38:R42,R45:R50)</f>
        <v>53.8</v>
      </c>
      <c r="S53" s="29">
        <f>SUM(S38:S42,S45:S50)</f>
        <v>119.15</v>
      </c>
      <c r="T53" s="26">
        <f>SUM(T38:T42,T45:T50)</f>
        <v>14.299999999999999</v>
      </c>
      <c r="U53" s="26">
        <f>SUM(U38:U42,U45:U50)</f>
        <v>37.9</v>
      </c>
      <c r="V53" s="26">
        <f>SUM(V38:V42,V45:V50)</f>
        <v>83.80000000000001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6.075</v>
      </c>
      <c r="E54" s="40">
        <f>AVERAGE(E38:E42,E45:E50)</f>
        <v>11.8</v>
      </c>
      <c r="F54" s="41"/>
      <c r="G54" s="40">
        <f>AVERAGE(G38:G42,G45:G50)</f>
        <v>0.6374999999999998</v>
      </c>
      <c r="H54" s="42"/>
      <c r="I54" s="40">
        <f aca="true" t="shared" si="17" ref="I54:N54">AVERAGE(I38:I42,I45:I50)</f>
        <v>74.6</v>
      </c>
      <c r="J54" s="40">
        <f t="shared" si="17"/>
        <v>76.6125</v>
      </c>
      <c r="K54" s="40">
        <f t="shared" si="17"/>
        <v>72.2375</v>
      </c>
      <c r="L54" s="40">
        <f t="shared" si="17"/>
        <v>8.775</v>
      </c>
      <c r="M54" s="40">
        <f t="shared" si="17"/>
        <v>10.575000000000001</v>
      </c>
      <c r="N54" s="40">
        <f t="shared" si="17"/>
        <v>7.05</v>
      </c>
      <c r="O54" s="43"/>
      <c r="P54" s="43"/>
      <c r="Q54" s="42"/>
      <c r="R54" s="43"/>
      <c r="S54" s="44">
        <f>AVERAGE(S38:S42,S45:S50)</f>
        <v>14.89375</v>
      </c>
      <c r="T54" s="40">
        <f>AVERAGE(T38:T42,T45:T50)</f>
        <v>1.7874999999999999</v>
      </c>
      <c r="U54" s="40">
        <f>AVERAGE(U38:U42,U45:U50)</f>
        <v>4.7375</v>
      </c>
      <c r="V54" s="40">
        <f>AVERAGE(V38:V42,V45:V50)</f>
        <v>10.475000000000001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168.59999999999997</v>
      </c>
      <c r="E55" s="26">
        <f>SUM(E6:E10,E13:E17,E22:E26,E29:E33,E38:E42,E45:E50)</f>
        <v>302.79999999999995</v>
      </c>
      <c r="F55" s="37"/>
      <c r="G55" s="26">
        <f>SUM(G6:G10,G13:G17,G22:G26,G29:G33,G38:G42,G45:G50)</f>
        <v>37.7</v>
      </c>
      <c r="H55" s="38"/>
      <c r="I55" s="26">
        <f aca="true" t="shared" si="18" ref="I55:O55">SUM(I6:I10,I13:I17,I22:I26,I29:I33,I38:I42,I45:I50)</f>
        <v>2091.9000000000005</v>
      </c>
      <c r="J55" s="26">
        <f t="shared" si="18"/>
        <v>2136.1</v>
      </c>
      <c r="K55" s="26">
        <f t="shared" si="18"/>
        <v>2034</v>
      </c>
      <c r="L55" s="26">
        <f t="shared" si="18"/>
        <v>202.2</v>
      </c>
      <c r="M55" s="26">
        <f t="shared" si="18"/>
        <v>241.9</v>
      </c>
      <c r="N55" s="26">
        <f t="shared" si="18"/>
        <v>166.70000000000002</v>
      </c>
      <c r="O55" s="26">
        <f t="shared" si="18"/>
        <v>72</v>
      </c>
      <c r="P55" s="26"/>
      <c r="Q55" s="38"/>
      <c r="R55" s="26">
        <f>SUM(R6:R10,R13:R17,R22:R26,R29:R33,R38:R42,R45:R50)</f>
        <v>127.10000000000002</v>
      </c>
      <c r="S55" s="29">
        <f>SUM(S6:S10,S13:S17,S22:S26,S29:S33,S38:S42,S45:S50)</f>
        <v>301.87000000000006</v>
      </c>
      <c r="T55" s="26">
        <f>SUM(T6:T10,T13:T17,T22:T26,T29:T33,T38:T42,T45:T50)</f>
        <v>52.7</v>
      </c>
      <c r="U55" s="26">
        <f>SUM(U6:U10,U13:U17,U22:U26,U29:U33,U38:U42,U45:U50)</f>
        <v>137.79999999999998</v>
      </c>
      <c r="V55" s="26">
        <f>SUM(V6:V10,V13:V17,V22:V26,V29:V33,V38:V42,V45:V50)</f>
        <v>293.4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6.0214285714285705</v>
      </c>
      <c r="E56" s="40">
        <f>AVERAGE(E6:E10,E13:E17,E22:E26,E29:E33,E38:E42,E45:E50)</f>
        <v>10.814285714285713</v>
      </c>
      <c r="F56" s="41"/>
      <c r="G56" s="40">
        <f>AVERAGE(G6:G10,G13:G17,G22:G26,G29:G33,G38:G42,G45:G50)</f>
        <v>1.3464285714285715</v>
      </c>
      <c r="H56" s="42"/>
      <c r="I56" s="40">
        <f aca="true" t="shared" si="19" ref="I56:N56">AVERAGE(I6:I10,I13:I17,I22:I26,I29:I33,I38:I42,I45:I50)</f>
        <v>74.7107142857143</v>
      </c>
      <c r="J56" s="40">
        <f t="shared" si="19"/>
        <v>76.28928571428571</v>
      </c>
      <c r="K56" s="40">
        <f t="shared" si="19"/>
        <v>72.64285714285714</v>
      </c>
      <c r="L56" s="40">
        <f t="shared" si="19"/>
        <v>7.221428571428571</v>
      </c>
      <c r="M56" s="40">
        <f t="shared" si="19"/>
        <v>8.639285714285714</v>
      </c>
      <c r="N56" s="40">
        <f t="shared" si="19"/>
        <v>5.953571428571429</v>
      </c>
      <c r="O56" s="43"/>
      <c r="P56" s="43"/>
      <c r="Q56" s="42"/>
      <c r="R56" s="43"/>
      <c r="S56" s="44">
        <f>AVERAGE(S6:S10,S13:S17,S22:S26,S29:S33,S38:S42,S45:S50)</f>
        <v>10.781071428571432</v>
      </c>
      <c r="T56" s="40">
        <f>AVERAGE(T6:T10,T13:T17,T22:T26,T29:T33,T38:T42,T45:T50)</f>
        <v>1.8821428571428573</v>
      </c>
      <c r="U56" s="40">
        <f>AVERAGE(U6:U10,U13:U17,U22:U26,U29:U33,U38:U42,U45:U50)</f>
        <v>4.921428571428571</v>
      </c>
      <c r="V56" s="40">
        <f>AVERAGE(V6:V10,V13:V17,V22:V26,V29:V33,V38:V42,V45:V50)</f>
        <v>10.478571428571428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4330708661417323" bottom="0.35433070866141736" header="0.5118110236220472" footer="0.5118110236220472"/>
  <pageSetup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7">
      <selection activeCell="O9" sqref="O9"/>
    </sheetView>
  </sheetViews>
  <sheetFormatPr defaultColWidth="9.00390625" defaultRowHeight="13.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A1" sqref="A1"/>
    </sheetView>
  </sheetViews>
  <sheetFormatPr defaultColWidth="9.00390625" defaultRowHeight="13.5"/>
  <cols>
    <col min="1" max="1" width="2.25390625" style="113" customWidth="1"/>
    <col min="2" max="2" width="7.125" style="113" bestFit="1" customWidth="1"/>
    <col min="3" max="3" width="5.25390625" style="113" bestFit="1" customWidth="1"/>
    <col min="4" max="24" width="8.125" style="113" customWidth="1"/>
    <col min="25" max="25" width="10.50390625" style="114" customWidth="1"/>
    <col min="26" max="16384" width="9.00390625" style="113" customWidth="1"/>
  </cols>
  <sheetData>
    <row r="2" spans="2:5" ht="18.75">
      <c r="B2" s="110" t="str">
        <f>'1月'!B2</f>
        <v>２９</v>
      </c>
      <c r="C2" s="111" t="s">
        <v>27</v>
      </c>
      <c r="D2" s="145">
        <v>3</v>
      </c>
      <c r="E2" s="111" t="s">
        <v>28</v>
      </c>
    </row>
    <row r="3" ht="6.75" customHeight="1">
      <c r="B3" s="115"/>
    </row>
    <row r="4" spans="2:24" ht="13.5">
      <c r="B4" s="160" t="s">
        <v>29</v>
      </c>
      <c r="C4" s="162"/>
      <c r="D4" s="116" t="s">
        <v>30</v>
      </c>
      <c r="E4" s="164" t="s">
        <v>1</v>
      </c>
      <c r="F4" s="165"/>
      <c r="G4" s="159" t="s">
        <v>0</v>
      </c>
      <c r="H4" s="159"/>
      <c r="I4" s="164" t="s">
        <v>31</v>
      </c>
      <c r="J4" s="159"/>
      <c r="K4" s="165"/>
      <c r="L4" s="164" t="s">
        <v>32</v>
      </c>
      <c r="M4" s="159"/>
      <c r="N4" s="165"/>
      <c r="O4" s="159" t="s">
        <v>33</v>
      </c>
      <c r="P4" s="159"/>
      <c r="Q4" s="159"/>
      <c r="R4" s="117" t="s">
        <v>34</v>
      </c>
      <c r="S4" s="116" t="s">
        <v>35</v>
      </c>
      <c r="T4" s="164" t="s">
        <v>36</v>
      </c>
      <c r="U4" s="159"/>
      <c r="V4" s="159"/>
      <c r="W4" s="159"/>
      <c r="X4" s="165"/>
    </row>
    <row r="5" spans="2:24" ht="15.75">
      <c r="B5" s="161"/>
      <c r="C5" s="163"/>
      <c r="D5" s="118" t="s">
        <v>37</v>
      </c>
      <c r="E5" s="119" t="s">
        <v>38</v>
      </c>
      <c r="F5" s="119" t="s">
        <v>59</v>
      </c>
      <c r="G5" s="119" t="s">
        <v>38</v>
      </c>
      <c r="H5" s="119" t="s">
        <v>59</v>
      </c>
      <c r="I5" s="119" t="s">
        <v>30</v>
      </c>
      <c r="J5" s="119" t="s">
        <v>40</v>
      </c>
      <c r="K5" s="119" t="s">
        <v>41</v>
      </c>
      <c r="L5" s="119" t="s">
        <v>30</v>
      </c>
      <c r="M5" s="119" t="s">
        <v>40</v>
      </c>
      <c r="N5" s="119" t="s">
        <v>41</v>
      </c>
      <c r="O5" s="119" t="s">
        <v>42</v>
      </c>
      <c r="P5" s="119" t="s">
        <v>43</v>
      </c>
      <c r="Q5" s="119" t="s">
        <v>59</v>
      </c>
      <c r="R5" s="120" t="s">
        <v>44</v>
      </c>
      <c r="S5" s="118" t="s">
        <v>167</v>
      </c>
      <c r="T5" s="119" t="s">
        <v>30</v>
      </c>
      <c r="U5" s="119" t="s">
        <v>40</v>
      </c>
      <c r="V5" s="119" t="s">
        <v>61</v>
      </c>
      <c r="W5" s="119" t="s">
        <v>59</v>
      </c>
      <c r="X5" s="119" t="s">
        <v>47</v>
      </c>
    </row>
    <row r="6" spans="2:24" ht="13.5">
      <c r="B6" s="121"/>
      <c r="C6" s="122">
        <v>1</v>
      </c>
      <c r="D6" s="70">
        <v>6.2</v>
      </c>
      <c r="E6" s="70">
        <v>14.3</v>
      </c>
      <c r="F6" s="123">
        <v>0.49652777777777773</v>
      </c>
      <c r="G6" s="70">
        <v>0.1</v>
      </c>
      <c r="H6" s="124">
        <v>0.22013888888888888</v>
      </c>
      <c r="I6" s="70">
        <v>74.6</v>
      </c>
      <c r="J6" s="70">
        <v>76.6</v>
      </c>
      <c r="K6" s="70">
        <v>71.3</v>
      </c>
      <c r="L6" s="70">
        <v>8.2</v>
      </c>
      <c r="M6" s="70">
        <v>9.6</v>
      </c>
      <c r="N6" s="70">
        <v>6.6</v>
      </c>
      <c r="O6" s="70">
        <v>3.5</v>
      </c>
      <c r="P6" s="70">
        <v>2.5</v>
      </c>
      <c r="Q6" s="124">
        <v>0.6666666666666666</v>
      </c>
      <c r="R6" s="70">
        <v>3.8</v>
      </c>
      <c r="S6" s="125">
        <v>9.61</v>
      </c>
      <c r="T6" s="70">
        <v>1.3</v>
      </c>
      <c r="U6" s="70">
        <v>3.1</v>
      </c>
      <c r="V6" s="70">
        <v>6.7</v>
      </c>
      <c r="W6" s="124">
        <v>0.6576388888888889</v>
      </c>
      <c r="X6" s="73" t="s">
        <v>157</v>
      </c>
    </row>
    <row r="7" spans="2:24" ht="13.5">
      <c r="B7" s="126"/>
      <c r="C7" s="127">
        <v>2</v>
      </c>
      <c r="D7" s="128">
        <v>9.1</v>
      </c>
      <c r="E7" s="128">
        <v>14.6</v>
      </c>
      <c r="F7" s="123">
        <v>0.5833333333333334</v>
      </c>
      <c r="G7" s="128">
        <v>6.1</v>
      </c>
      <c r="H7" s="124">
        <v>0.28402777777777777</v>
      </c>
      <c r="I7" s="128">
        <v>73.7</v>
      </c>
      <c r="J7" s="128">
        <v>74.8</v>
      </c>
      <c r="K7" s="128">
        <v>71.4</v>
      </c>
      <c r="L7" s="128">
        <v>9.4</v>
      </c>
      <c r="M7" s="128">
        <v>11</v>
      </c>
      <c r="N7" s="128">
        <v>8.2</v>
      </c>
      <c r="O7" s="128">
        <v>0.5</v>
      </c>
      <c r="P7" s="128">
        <v>0.5</v>
      </c>
      <c r="Q7" s="124">
        <v>0.16666666666666666</v>
      </c>
      <c r="R7" s="128">
        <v>2.4</v>
      </c>
      <c r="S7" s="129">
        <v>9.51</v>
      </c>
      <c r="T7" s="128">
        <v>1.8</v>
      </c>
      <c r="U7" s="128">
        <v>5.4</v>
      </c>
      <c r="V7" s="128">
        <v>11.7</v>
      </c>
      <c r="W7" s="124">
        <v>0.9381944444444444</v>
      </c>
      <c r="X7" s="130" t="s">
        <v>158</v>
      </c>
    </row>
    <row r="8" spans="2:24" ht="13.5">
      <c r="B8" s="126"/>
      <c r="C8" s="127">
        <v>3</v>
      </c>
      <c r="D8" s="128">
        <v>7.4</v>
      </c>
      <c r="E8" s="128">
        <v>11.9</v>
      </c>
      <c r="F8" s="123">
        <v>0.545138888888889</v>
      </c>
      <c r="G8" s="128">
        <v>2.1</v>
      </c>
      <c r="H8" s="124">
        <v>0.9840277777777778</v>
      </c>
      <c r="I8" s="128">
        <v>74.3</v>
      </c>
      <c r="J8" s="128">
        <v>76.1</v>
      </c>
      <c r="K8" s="128">
        <v>72.3</v>
      </c>
      <c r="L8" s="128">
        <v>9.8</v>
      </c>
      <c r="M8" s="128">
        <v>11.3</v>
      </c>
      <c r="N8" s="128">
        <v>8.8</v>
      </c>
      <c r="O8" s="128">
        <v>0</v>
      </c>
      <c r="P8" s="128"/>
      <c r="Q8" s="124"/>
      <c r="R8" s="128">
        <v>4.9</v>
      </c>
      <c r="S8" s="129">
        <v>12.9</v>
      </c>
      <c r="T8" s="128">
        <v>1.9</v>
      </c>
      <c r="U8" s="128">
        <v>4.1</v>
      </c>
      <c r="V8" s="128">
        <v>10.8</v>
      </c>
      <c r="W8" s="124">
        <v>0.55625</v>
      </c>
      <c r="X8" s="130" t="s">
        <v>159</v>
      </c>
    </row>
    <row r="9" spans="2:24" ht="13.5">
      <c r="B9" s="126"/>
      <c r="C9" s="127">
        <v>4</v>
      </c>
      <c r="D9" s="128">
        <v>8.6</v>
      </c>
      <c r="E9" s="128">
        <v>15.4</v>
      </c>
      <c r="F9" s="123">
        <v>0.6090277777777778</v>
      </c>
      <c r="G9" s="128">
        <v>3.2</v>
      </c>
      <c r="H9" s="124">
        <v>0.15416666666666667</v>
      </c>
      <c r="I9" s="128">
        <v>73.7</v>
      </c>
      <c r="J9" s="128">
        <v>75.7</v>
      </c>
      <c r="K9" s="128">
        <v>70.8</v>
      </c>
      <c r="L9" s="128">
        <v>9.7</v>
      </c>
      <c r="M9" s="128">
        <v>12.1</v>
      </c>
      <c r="N9" s="128">
        <v>7.8</v>
      </c>
      <c r="O9" s="128">
        <v>0</v>
      </c>
      <c r="P9" s="128"/>
      <c r="Q9" s="124"/>
      <c r="R9" s="128">
        <v>7.9</v>
      </c>
      <c r="S9" s="129">
        <v>16.89</v>
      </c>
      <c r="T9" s="128">
        <v>1.4</v>
      </c>
      <c r="U9" s="128">
        <v>4.6</v>
      </c>
      <c r="V9" s="128">
        <v>6.6</v>
      </c>
      <c r="W9" s="124">
        <v>0.5354166666666667</v>
      </c>
      <c r="X9" s="130" t="s">
        <v>158</v>
      </c>
    </row>
    <row r="10" spans="2:24" ht="13.5">
      <c r="B10" s="126"/>
      <c r="C10" s="127">
        <v>5</v>
      </c>
      <c r="D10" s="128">
        <v>9.9</v>
      </c>
      <c r="E10" s="128">
        <v>16.9</v>
      </c>
      <c r="F10" s="123">
        <v>0.4902777777777778</v>
      </c>
      <c r="G10" s="128">
        <v>4.5</v>
      </c>
      <c r="H10" s="124">
        <v>0.1826388888888889</v>
      </c>
      <c r="I10" s="128">
        <v>73.3</v>
      </c>
      <c r="J10" s="128">
        <v>75.3</v>
      </c>
      <c r="K10" s="128">
        <v>70.4</v>
      </c>
      <c r="L10" s="128">
        <v>10.3</v>
      </c>
      <c r="M10" s="128">
        <v>12.1</v>
      </c>
      <c r="N10" s="128">
        <v>8.5</v>
      </c>
      <c r="O10" s="128">
        <v>0</v>
      </c>
      <c r="P10" s="128"/>
      <c r="Q10" s="124"/>
      <c r="R10" s="128">
        <v>5.1</v>
      </c>
      <c r="S10" s="129">
        <v>13.27</v>
      </c>
      <c r="T10" s="128">
        <v>1.3</v>
      </c>
      <c r="U10" s="128">
        <v>2.8</v>
      </c>
      <c r="V10" s="128">
        <v>5</v>
      </c>
      <c r="W10" s="124">
        <v>0.4673611111111111</v>
      </c>
      <c r="X10" s="130" t="s">
        <v>160</v>
      </c>
    </row>
    <row r="11" spans="2:24" ht="13.5">
      <c r="B11" s="160" t="s">
        <v>48</v>
      </c>
      <c r="C11" s="131" t="s">
        <v>49</v>
      </c>
      <c r="D11" s="70">
        <f>SUM(D6:D10)</f>
        <v>41.2</v>
      </c>
      <c r="E11" s="70">
        <f>SUM(E6:E10)</f>
        <v>73.1</v>
      </c>
      <c r="F11" s="132"/>
      <c r="G11" s="70">
        <f>SUM(G6:G10)</f>
        <v>16</v>
      </c>
      <c r="H11" s="71"/>
      <c r="I11" s="70">
        <f aca="true" t="shared" si="0" ref="I11:P11">SUM(I6:I10)</f>
        <v>369.6</v>
      </c>
      <c r="J11" s="70">
        <f t="shared" si="0"/>
        <v>378.5</v>
      </c>
      <c r="K11" s="70">
        <f t="shared" si="0"/>
        <v>356.20000000000005</v>
      </c>
      <c r="L11" s="70">
        <f t="shared" si="0"/>
        <v>47.400000000000006</v>
      </c>
      <c r="M11" s="70">
        <f t="shared" si="0"/>
        <v>56.1</v>
      </c>
      <c r="N11" s="70">
        <f t="shared" si="0"/>
        <v>39.900000000000006</v>
      </c>
      <c r="O11" s="70">
        <f t="shared" si="0"/>
        <v>4</v>
      </c>
      <c r="P11" s="70">
        <f t="shared" si="0"/>
        <v>3</v>
      </c>
      <c r="Q11" s="71"/>
      <c r="R11" s="70">
        <f>SUM(R6:R10)</f>
        <v>24.1</v>
      </c>
      <c r="S11" s="125">
        <f>SUM(S6:S10)</f>
        <v>62.17999999999999</v>
      </c>
      <c r="T11" s="70">
        <f>SUM(T6:T10)</f>
        <v>7.7</v>
      </c>
      <c r="U11" s="70">
        <f>SUM(U6:U10)</f>
        <v>20</v>
      </c>
      <c r="V11" s="70">
        <f>SUM(V6:V10)</f>
        <v>40.8</v>
      </c>
      <c r="W11" s="71"/>
      <c r="X11" s="73"/>
    </row>
    <row r="12" spans="2:24" ht="13.5">
      <c r="B12" s="161"/>
      <c r="C12" s="136" t="s">
        <v>30</v>
      </c>
      <c r="D12" s="137">
        <f>AVERAGE(D6:D10)</f>
        <v>8.24</v>
      </c>
      <c r="E12" s="137">
        <f>AVERAGE(E6:E10)</f>
        <v>14.62</v>
      </c>
      <c r="F12" s="138"/>
      <c r="G12" s="137">
        <f>AVERAGE(G6:G10)</f>
        <v>3.2</v>
      </c>
      <c r="H12" s="139"/>
      <c r="I12" s="137">
        <f aca="true" t="shared" si="1" ref="I12:N12">AVERAGE(I6:I10)</f>
        <v>73.92</v>
      </c>
      <c r="J12" s="137">
        <f t="shared" si="1"/>
        <v>75.7</v>
      </c>
      <c r="K12" s="137">
        <f t="shared" si="1"/>
        <v>71.24000000000001</v>
      </c>
      <c r="L12" s="137">
        <f t="shared" si="1"/>
        <v>9.48</v>
      </c>
      <c r="M12" s="137">
        <f t="shared" si="1"/>
        <v>11.22</v>
      </c>
      <c r="N12" s="137">
        <f t="shared" si="1"/>
        <v>7.980000000000001</v>
      </c>
      <c r="O12" s="137"/>
      <c r="P12" s="137"/>
      <c r="Q12" s="139"/>
      <c r="R12" s="137"/>
      <c r="S12" s="140">
        <f>AVERAGE(S6:S10)</f>
        <v>12.435999999999998</v>
      </c>
      <c r="T12" s="137">
        <f>AVERAGE(T6:T10)</f>
        <v>1.54</v>
      </c>
      <c r="U12" s="137">
        <f>AVERAGE(U6:U10)</f>
        <v>4</v>
      </c>
      <c r="V12" s="137">
        <f>AVERAGE(V6:V10)</f>
        <v>8.16</v>
      </c>
      <c r="W12" s="139"/>
      <c r="X12" s="141"/>
    </row>
    <row r="13" spans="2:24" ht="13.5">
      <c r="B13" s="126"/>
      <c r="C13" s="127">
        <v>6</v>
      </c>
      <c r="D13" s="70">
        <v>9.6</v>
      </c>
      <c r="E13" s="70">
        <v>13.7</v>
      </c>
      <c r="F13" s="123">
        <v>0.6486111111111111</v>
      </c>
      <c r="G13" s="70">
        <v>5.6</v>
      </c>
      <c r="H13" s="133" t="s">
        <v>129</v>
      </c>
      <c r="I13" s="70">
        <v>73.6</v>
      </c>
      <c r="J13" s="70">
        <v>75</v>
      </c>
      <c r="K13" s="70">
        <v>71.5</v>
      </c>
      <c r="L13" s="70">
        <v>10.6</v>
      </c>
      <c r="M13" s="70">
        <v>11.6</v>
      </c>
      <c r="N13" s="70">
        <v>10</v>
      </c>
      <c r="O13" s="70">
        <v>3.5</v>
      </c>
      <c r="P13" s="70">
        <v>1</v>
      </c>
      <c r="Q13" s="134" t="s">
        <v>161</v>
      </c>
      <c r="R13" s="70">
        <v>1.9</v>
      </c>
      <c r="S13" s="125">
        <v>6.46</v>
      </c>
      <c r="T13" s="70">
        <v>1.4</v>
      </c>
      <c r="U13" s="70">
        <v>3.6</v>
      </c>
      <c r="V13" s="70">
        <v>8.1</v>
      </c>
      <c r="W13" s="124">
        <v>0.6625</v>
      </c>
      <c r="X13" s="73" t="s">
        <v>162</v>
      </c>
    </row>
    <row r="14" spans="2:24" ht="13.5">
      <c r="B14" s="126"/>
      <c r="C14" s="127">
        <v>7</v>
      </c>
      <c r="D14" s="128">
        <v>6.4</v>
      </c>
      <c r="E14" s="128">
        <v>10</v>
      </c>
      <c r="F14" s="123">
        <v>0.5263888888888889</v>
      </c>
      <c r="G14" s="128">
        <v>3.3</v>
      </c>
      <c r="H14" s="133">
        <v>0.9180555555555556</v>
      </c>
      <c r="I14" s="128">
        <v>74.6</v>
      </c>
      <c r="J14" s="128">
        <v>75.7</v>
      </c>
      <c r="K14" s="128">
        <v>73</v>
      </c>
      <c r="L14" s="128">
        <v>9.8</v>
      </c>
      <c r="M14" s="128">
        <v>11.2</v>
      </c>
      <c r="N14" s="128">
        <v>8.7</v>
      </c>
      <c r="O14" s="128">
        <v>0</v>
      </c>
      <c r="P14" s="128"/>
      <c r="Q14" s="124"/>
      <c r="R14" s="128">
        <v>5.4</v>
      </c>
      <c r="S14" s="129">
        <v>15.01</v>
      </c>
      <c r="T14" s="128">
        <v>2.6</v>
      </c>
      <c r="U14" s="128">
        <v>5.9</v>
      </c>
      <c r="V14" s="128">
        <v>10.9</v>
      </c>
      <c r="W14" s="124">
        <v>0.4763888888888889</v>
      </c>
      <c r="X14" s="130" t="s">
        <v>163</v>
      </c>
    </row>
    <row r="15" spans="2:24" ht="13.5">
      <c r="B15" s="126"/>
      <c r="C15" s="127">
        <v>8</v>
      </c>
      <c r="D15" s="128">
        <v>4</v>
      </c>
      <c r="E15" s="128">
        <v>8.8</v>
      </c>
      <c r="F15" s="123">
        <v>0.6277777777777778</v>
      </c>
      <c r="G15" s="128">
        <v>-1.6</v>
      </c>
      <c r="H15" s="124">
        <v>0.24861111111111112</v>
      </c>
      <c r="I15" s="128">
        <v>75.2</v>
      </c>
      <c r="J15" s="128">
        <v>77</v>
      </c>
      <c r="K15" s="128">
        <v>73.4</v>
      </c>
      <c r="L15" s="128">
        <v>8.7</v>
      </c>
      <c r="M15" s="128">
        <v>10</v>
      </c>
      <c r="N15" s="128">
        <v>7.4</v>
      </c>
      <c r="O15" s="128">
        <v>0</v>
      </c>
      <c r="P15" s="128"/>
      <c r="Q15" s="124"/>
      <c r="R15" s="128">
        <v>5.8</v>
      </c>
      <c r="S15" s="129">
        <v>13.43</v>
      </c>
      <c r="T15" s="128">
        <v>1.9</v>
      </c>
      <c r="U15" s="128">
        <v>5</v>
      </c>
      <c r="V15" s="128">
        <v>10.6</v>
      </c>
      <c r="W15" s="124">
        <v>0.6548611111111111</v>
      </c>
      <c r="X15" s="130" t="s">
        <v>164</v>
      </c>
    </row>
    <row r="16" spans="2:24" ht="13.5">
      <c r="B16" s="126"/>
      <c r="C16" s="127">
        <v>9</v>
      </c>
      <c r="D16" s="128">
        <v>5.4</v>
      </c>
      <c r="E16" s="128">
        <v>11</v>
      </c>
      <c r="F16" s="123">
        <v>0.6090277777777778</v>
      </c>
      <c r="G16" s="128">
        <v>-0.9</v>
      </c>
      <c r="H16" s="124">
        <v>0.11319444444444444</v>
      </c>
      <c r="I16" s="128">
        <v>74.8</v>
      </c>
      <c r="J16" s="128">
        <v>76.8</v>
      </c>
      <c r="K16" s="128">
        <v>72.5</v>
      </c>
      <c r="L16" s="128">
        <v>8.5</v>
      </c>
      <c r="M16" s="128">
        <v>10.2</v>
      </c>
      <c r="N16" s="128">
        <v>7.2</v>
      </c>
      <c r="O16" s="128">
        <v>0</v>
      </c>
      <c r="P16" s="128"/>
      <c r="Q16" s="124"/>
      <c r="R16" s="128">
        <v>5</v>
      </c>
      <c r="S16" s="129">
        <v>13.62</v>
      </c>
      <c r="T16" s="128">
        <v>1.9</v>
      </c>
      <c r="U16" s="128">
        <v>4.8</v>
      </c>
      <c r="V16" s="128">
        <v>9.6</v>
      </c>
      <c r="W16" s="124">
        <v>0.525</v>
      </c>
      <c r="X16" s="130" t="s">
        <v>164</v>
      </c>
    </row>
    <row r="17" spans="2:24" ht="13.5">
      <c r="B17" s="126"/>
      <c r="C17" s="127">
        <v>10</v>
      </c>
      <c r="D17" s="128">
        <v>6.8</v>
      </c>
      <c r="E17" s="128">
        <v>12.6</v>
      </c>
      <c r="F17" s="123">
        <v>0.6416666666666667</v>
      </c>
      <c r="G17" s="128">
        <v>0.9</v>
      </c>
      <c r="H17" s="124">
        <v>0.20555555555555557</v>
      </c>
      <c r="I17" s="128">
        <v>74.4</v>
      </c>
      <c r="J17" s="128">
        <v>76.4</v>
      </c>
      <c r="K17" s="128">
        <v>71.7</v>
      </c>
      <c r="L17" s="128">
        <v>9.1</v>
      </c>
      <c r="M17" s="128">
        <v>11.2</v>
      </c>
      <c r="N17" s="128">
        <v>7.3</v>
      </c>
      <c r="O17" s="128">
        <v>0</v>
      </c>
      <c r="P17" s="128"/>
      <c r="Q17" s="124"/>
      <c r="R17" s="143">
        <v>7.8</v>
      </c>
      <c r="S17" s="129">
        <v>18.01</v>
      </c>
      <c r="T17" s="128">
        <v>1.8</v>
      </c>
      <c r="U17" s="128">
        <v>5.4</v>
      </c>
      <c r="V17" s="128">
        <v>10</v>
      </c>
      <c r="W17" s="124">
        <v>0.6694444444444444</v>
      </c>
      <c r="X17" s="130" t="s">
        <v>165</v>
      </c>
    </row>
    <row r="18" spans="2:24" ht="13.5">
      <c r="B18" s="160" t="s">
        <v>50</v>
      </c>
      <c r="C18" s="131" t="s">
        <v>49</v>
      </c>
      <c r="D18" s="70">
        <f>SUM(D13:D17)</f>
        <v>32.199999999999996</v>
      </c>
      <c r="E18" s="70">
        <f>SUM(E13:E17)</f>
        <v>56.1</v>
      </c>
      <c r="F18" s="132"/>
      <c r="G18" s="70">
        <f>SUM(G13:G17)</f>
        <v>7.299999999999999</v>
      </c>
      <c r="H18" s="71"/>
      <c r="I18" s="70">
        <f aca="true" t="shared" si="2" ref="I18:P18">SUM(I13:I17)</f>
        <v>372.6</v>
      </c>
      <c r="J18" s="70">
        <f t="shared" si="2"/>
        <v>380.9</v>
      </c>
      <c r="K18" s="70">
        <f t="shared" si="2"/>
        <v>362.09999999999997</v>
      </c>
      <c r="L18" s="70">
        <f t="shared" si="2"/>
        <v>46.699999999999996</v>
      </c>
      <c r="M18" s="70">
        <f t="shared" si="2"/>
        <v>54.2</v>
      </c>
      <c r="N18" s="70">
        <f t="shared" si="2"/>
        <v>40.6</v>
      </c>
      <c r="O18" s="70">
        <f t="shared" si="2"/>
        <v>3.5</v>
      </c>
      <c r="P18" s="70">
        <f t="shared" si="2"/>
        <v>1</v>
      </c>
      <c r="Q18" s="71"/>
      <c r="R18" s="70">
        <f>SUM(R13:R17)</f>
        <v>25.900000000000002</v>
      </c>
      <c r="S18" s="125">
        <f>SUM(S13:S17)</f>
        <v>66.53</v>
      </c>
      <c r="T18" s="70">
        <f>SUM(T13:T17)</f>
        <v>9.600000000000001</v>
      </c>
      <c r="U18" s="70">
        <f>SUM(U13:U17)</f>
        <v>24.700000000000003</v>
      </c>
      <c r="V18" s="70">
        <f>SUM(V13:V17)</f>
        <v>49.2</v>
      </c>
      <c r="W18" s="71"/>
      <c r="X18" s="73"/>
    </row>
    <row r="19" spans="2:24" ht="13.5">
      <c r="B19" s="161"/>
      <c r="C19" s="136" t="s">
        <v>30</v>
      </c>
      <c r="D19" s="137">
        <f>AVERAGE(D13:D17)</f>
        <v>6.4399999999999995</v>
      </c>
      <c r="E19" s="137">
        <f>AVERAGE(E13:E17)</f>
        <v>11.22</v>
      </c>
      <c r="F19" s="138"/>
      <c r="G19" s="137">
        <f>AVERAGE(G13:G17)</f>
        <v>1.4599999999999997</v>
      </c>
      <c r="H19" s="139"/>
      <c r="I19" s="137">
        <f aca="true" t="shared" si="3" ref="I19:N19">AVERAGE(I13:I17)</f>
        <v>74.52000000000001</v>
      </c>
      <c r="J19" s="137">
        <f t="shared" si="3"/>
        <v>76.17999999999999</v>
      </c>
      <c r="K19" s="137">
        <f t="shared" si="3"/>
        <v>72.41999999999999</v>
      </c>
      <c r="L19" s="137">
        <f t="shared" si="3"/>
        <v>9.34</v>
      </c>
      <c r="M19" s="137">
        <f t="shared" si="3"/>
        <v>10.84</v>
      </c>
      <c r="N19" s="137">
        <f t="shared" si="3"/>
        <v>8.120000000000001</v>
      </c>
      <c r="O19" s="137"/>
      <c r="P19" s="137"/>
      <c r="Q19" s="139"/>
      <c r="R19" s="137"/>
      <c r="S19" s="140">
        <f>AVERAGE(S13:S17)</f>
        <v>13.306000000000001</v>
      </c>
      <c r="T19" s="137">
        <f>AVERAGE(T13:T17)</f>
        <v>1.9200000000000004</v>
      </c>
      <c r="U19" s="137">
        <f>AVERAGE(U13:U17)</f>
        <v>4.94</v>
      </c>
      <c r="V19" s="137">
        <f>AVERAGE(V13:V17)</f>
        <v>9.84</v>
      </c>
      <c r="W19" s="139"/>
      <c r="X19" s="141"/>
    </row>
    <row r="20" spans="2:24" ht="13.5">
      <c r="B20" s="160" t="s">
        <v>51</v>
      </c>
      <c r="C20" s="131" t="s">
        <v>49</v>
      </c>
      <c r="D20" s="70">
        <f>SUM(D6:D10,D13:D17)</f>
        <v>73.4</v>
      </c>
      <c r="E20" s="70">
        <f>SUM(E6:E10,E13:E17)</f>
        <v>129.2</v>
      </c>
      <c r="F20" s="132"/>
      <c r="G20" s="70">
        <f>SUM(G6:G10,G13:G17)</f>
        <v>23.3</v>
      </c>
      <c r="H20" s="71"/>
      <c r="I20" s="70">
        <f aca="true" t="shared" si="4" ref="I20:P20">SUM(I6:I10,I13:I17)</f>
        <v>742.2</v>
      </c>
      <c r="J20" s="70">
        <f t="shared" si="4"/>
        <v>759.4</v>
      </c>
      <c r="K20" s="70">
        <f t="shared" si="4"/>
        <v>718.3000000000001</v>
      </c>
      <c r="L20" s="70">
        <f t="shared" si="4"/>
        <v>94.10000000000001</v>
      </c>
      <c r="M20" s="70">
        <f t="shared" si="4"/>
        <v>110.30000000000001</v>
      </c>
      <c r="N20" s="70">
        <f t="shared" si="4"/>
        <v>80.50000000000001</v>
      </c>
      <c r="O20" s="70">
        <f t="shared" si="4"/>
        <v>7.5</v>
      </c>
      <c r="P20" s="70">
        <f t="shared" si="4"/>
        <v>4</v>
      </c>
      <c r="Q20" s="71"/>
      <c r="R20" s="70">
        <f>SUM(R6:R10,R13:R17)</f>
        <v>49.99999999999999</v>
      </c>
      <c r="S20" s="125">
        <f>SUM(S6:S10,S13:S17)</f>
        <v>128.70999999999998</v>
      </c>
      <c r="T20" s="70">
        <f>SUM(T6:T10,T13:T17)</f>
        <v>17.3</v>
      </c>
      <c r="U20" s="70">
        <f>SUM(U6:U10,U13:U17)</f>
        <v>44.699999999999996</v>
      </c>
      <c r="V20" s="70">
        <f>SUM(V6:V10,V13:V17)</f>
        <v>89.99999999999999</v>
      </c>
      <c r="W20" s="71"/>
      <c r="X20" s="73"/>
    </row>
    <row r="21" spans="2:24" ht="13.5">
      <c r="B21" s="161"/>
      <c r="C21" s="136" t="s">
        <v>30</v>
      </c>
      <c r="D21" s="137">
        <f>AVERAGE(D6:D10,D13:D17)</f>
        <v>7.340000000000001</v>
      </c>
      <c r="E21" s="137">
        <f>AVERAGE(E6:E10,E13:E17)</f>
        <v>12.919999999999998</v>
      </c>
      <c r="F21" s="138"/>
      <c r="G21" s="137">
        <f>AVERAGE(G6:G10,G13:G17)</f>
        <v>2.33</v>
      </c>
      <c r="H21" s="139"/>
      <c r="I21" s="137">
        <f aca="true" t="shared" si="5" ref="I21:N21">AVERAGE(I6:I10,I13:I17)</f>
        <v>74.22</v>
      </c>
      <c r="J21" s="137">
        <f t="shared" si="5"/>
        <v>75.94</v>
      </c>
      <c r="K21" s="137">
        <f t="shared" si="5"/>
        <v>71.83000000000001</v>
      </c>
      <c r="L21" s="137">
        <f t="shared" si="5"/>
        <v>9.41</v>
      </c>
      <c r="M21" s="137">
        <f t="shared" si="5"/>
        <v>11.030000000000001</v>
      </c>
      <c r="N21" s="137">
        <f t="shared" si="5"/>
        <v>8.05</v>
      </c>
      <c r="O21" s="137"/>
      <c r="P21" s="137"/>
      <c r="Q21" s="139"/>
      <c r="R21" s="137"/>
      <c r="S21" s="140">
        <f>AVERAGE(S6:S10,S13:S17)</f>
        <v>12.870999999999999</v>
      </c>
      <c r="T21" s="137">
        <f>AVERAGE(T6:T10,T13:T17)</f>
        <v>1.73</v>
      </c>
      <c r="U21" s="137">
        <f>AVERAGE(U6:U10,U13:U17)</f>
        <v>4.47</v>
      </c>
      <c r="V21" s="137">
        <f>AVERAGE(V6:V10,V13:V17)</f>
        <v>8.999999999999998</v>
      </c>
      <c r="W21" s="139"/>
      <c r="X21" s="141"/>
    </row>
    <row r="22" spans="2:24" ht="13.5">
      <c r="B22" s="126"/>
      <c r="C22" s="127">
        <v>11</v>
      </c>
      <c r="D22" s="70">
        <v>5.8</v>
      </c>
      <c r="E22" s="70">
        <v>12.4</v>
      </c>
      <c r="F22" s="123">
        <v>0.6006944444444444</v>
      </c>
      <c r="G22" s="70">
        <v>0.2</v>
      </c>
      <c r="H22" s="124">
        <v>0.2673611111111111</v>
      </c>
      <c r="I22" s="70">
        <v>74.7</v>
      </c>
      <c r="J22" s="70">
        <v>76.6</v>
      </c>
      <c r="K22" s="70">
        <v>71.9</v>
      </c>
      <c r="L22" s="70">
        <v>9</v>
      </c>
      <c r="M22" s="70">
        <v>10.7</v>
      </c>
      <c r="N22" s="70">
        <v>7.4</v>
      </c>
      <c r="O22" s="70">
        <v>0</v>
      </c>
      <c r="P22" s="70"/>
      <c r="Q22" s="124"/>
      <c r="R22" s="70">
        <v>5.3</v>
      </c>
      <c r="S22" s="125">
        <v>14.74</v>
      </c>
      <c r="T22" s="70">
        <v>1.5</v>
      </c>
      <c r="U22" s="70">
        <v>4.4</v>
      </c>
      <c r="V22" s="70">
        <v>11.4</v>
      </c>
      <c r="W22" s="124">
        <v>0.5416666666666666</v>
      </c>
      <c r="X22" s="73" t="s">
        <v>166</v>
      </c>
    </row>
    <row r="23" spans="2:24" ht="13.5">
      <c r="B23" s="126"/>
      <c r="C23" s="127">
        <v>12</v>
      </c>
      <c r="D23" s="128">
        <v>6.3</v>
      </c>
      <c r="E23" s="128">
        <v>14.2</v>
      </c>
      <c r="F23" s="123">
        <v>0.63125</v>
      </c>
      <c r="G23" s="128">
        <v>-0.4</v>
      </c>
      <c r="H23" s="124">
        <v>0.23680555555555557</v>
      </c>
      <c r="I23" s="128">
        <v>74.3</v>
      </c>
      <c r="J23" s="128">
        <v>76.7</v>
      </c>
      <c r="K23" s="128">
        <v>71.2</v>
      </c>
      <c r="L23" s="128">
        <v>9.2</v>
      </c>
      <c r="M23" s="128">
        <v>11.8</v>
      </c>
      <c r="N23" s="128">
        <v>6.9</v>
      </c>
      <c r="O23" s="128">
        <v>0</v>
      </c>
      <c r="P23" s="128"/>
      <c r="Q23" s="124"/>
      <c r="R23" s="128">
        <v>9.9</v>
      </c>
      <c r="S23" s="129">
        <v>20.12</v>
      </c>
      <c r="T23" s="128">
        <v>1.3</v>
      </c>
      <c r="U23" s="128">
        <v>3.3</v>
      </c>
      <c r="V23" s="128">
        <v>5.8</v>
      </c>
      <c r="W23" s="124">
        <v>0.5437500000000001</v>
      </c>
      <c r="X23" s="130" t="s">
        <v>165</v>
      </c>
    </row>
    <row r="24" spans="2:24" ht="13.5">
      <c r="B24" s="126"/>
      <c r="C24" s="127">
        <v>13</v>
      </c>
      <c r="D24" s="128">
        <v>8.5</v>
      </c>
      <c r="E24" s="128">
        <v>11.7</v>
      </c>
      <c r="F24" s="123">
        <v>0.4916666666666667</v>
      </c>
      <c r="G24" s="128">
        <v>5.5</v>
      </c>
      <c r="H24" s="124">
        <v>0.015972222222222224</v>
      </c>
      <c r="I24" s="128">
        <v>73.9</v>
      </c>
      <c r="J24" s="128">
        <v>75.1</v>
      </c>
      <c r="K24" s="128">
        <v>72.5</v>
      </c>
      <c r="L24" s="128">
        <v>9.5</v>
      </c>
      <c r="M24" s="128">
        <v>10.4</v>
      </c>
      <c r="N24" s="128">
        <v>8.7</v>
      </c>
      <c r="O24" s="128">
        <v>6</v>
      </c>
      <c r="P24" s="128">
        <v>1.5</v>
      </c>
      <c r="Q24" s="135" t="s">
        <v>168</v>
      </c>
      <c r="R24" s="128">
        <v>0.1</v>
      </c>
      <c r="S24" s="129">
        <v>4.25</v>
      </c>
      <c r="T24" s="128">
        <v>0.9</v>
      </c>
      <c r="U24" s="128">
        <v>2.4</v>
      </c>
      <c r="V24" s="128">
        <v>3.9</v>
      </c>
      <c r="W24" s="124">
        <v>0.04027777777777778</v>
      </c>
      <c r="X24" s="130" t="s">
        <v>169</v>
      </c>
    </row>
    <row r="25" spans="2:24" ht="13.5">
      <c r="B25" s="126"/>
      <c r="C25" s="127">
        <v>14</v>
      </c>
      <c r="D25" s="128">
        <v>8.4</v>
      </c>
      <c r="E25" s="128">
        <v>12.5</v>
      </c>
      <c r="F25" s="123">
        <v>0.5590277777777778</v>
      </c>
      <c r="G25" s="128">
        <v>5.2</v>
      </c>
      <c r="H25" s="124">
        <v>0.9604166666666667</v>
      </c>
      <c r="I25" s="128">
        <v>74</v>
      </c>
      <c r="J25" s="128">
        <v>75.3</v>
      </c>
      <c r="K25" s="128">
        <v>72.3</v>
      </c>
      <c r="L25" s="128">
        <v>9.9</v>
      </c>
      <c r="M25" s="128">
        <v>11.4</v>
      </c>
      <c r="N25" s="128">
        <v>9.1</v>
      </c>
      <c r="O25" s="128">
        <v>0.5</v>
      </c>
      <c r="P25" s="128">
        <v>0.5</v>
      </c>
      <c r="Q25" s="142">
        <v>0.25</v>
      </c>
      <c r="R25" s="128">
        <v>3</v>
      </c>
      <c r="S25" s="129">
        <v>11.55</v>
      </c>
      <c r="T25" s="128">
        <v>1.7</v>
      </c>
      <c r="U25" s="128">
        <v>5.1</v>
      </c>
      <c r="V25" s="128">
        <v>11.1</v>
      </c>
      <c r="W25" s="124">
        <v>0.6243055555555556</v>
      </c>
      <c r="X25" s="130" t="s">
        <v>170</v>
      </c>
    </row>
    <row r="26" spans="2:24" ht="13.5">
      <c r="B26" s="126"/>
      <c r="C26" s="127">
        <v>15</v>
      </c>
      <c r="D26" s="128">
        <v>6.7</v>
      </c>
      <c r="E26" s="128">
        <v>9.2</v>
      </c>
      <c r="F26" s="123">
        <v>0.6277777777777778</v>
      </c>
      <c r="G26" s="128">
        <v>4.9</v>
      </c>
      <c r="H26" s="124">
        <v>0.29097222222222224</v>
      </c>
      <c r="I26" s="128">
        <v>74.7</v>
      </c>
      <c r="J26" s="128">
        <v>75.4</v>
      </c>
      <c r="K26" s="128">
        <v>73.7</v>
      </c>
      <c r="L26" s="128">
        <v>8.8</v>
      </c>
      <c r="M26" s="128">
        <v>9.3</v>
      </c>
      <c r="N26" s="128">
        <v>8.3</v>
      </c>
      <c r="O26" s="128">
        <v>0</v>
      </c>
      <c r="P26" s="128"/>
      <c r="Q26" s="124"/>
      <c r="R26" s="128">
        <v>0.5</v>
      </c>
      <c r="S26" s="129">
        <v>5.89</v>
      </c>
      <c r="T26" s="128">
        <v>3</v>
      </c>
      <c r="U26" s="128">
        <v>5.6</v>
      </c>
      <c r="V26" s="128">
        <v>14.5</v>
      </c>
      <c r="W26" s="124">
        <v>0.49513888888888885</v>
      </c>
      <c r="X26" s="130" t="s">
        <v>171</v>
      </c>
    </row>
    <row r="27" spans="2:24" ht="13.5">
      <c r="B27" s="160" t="s">
        <v>52</v>
      </c>
      <c r="C27" s="131" t="s">
        <v>49</v>
      </c>
      <c r="D27" s="70">
        <f>SUM(D22:D26)</f>
        <v>35.7</v>
      </c>
      <c r="E27" s="70">
        <f>SUM(E22:E26)</f>
        <v>60</v>
      </c>
      <c r="F27" s="132"/>
      <c r="G27" s="70">
        <f>SUM(G22:G26)</f>
        <v>15.4</v>
      </c>
      <c r="H27" s="71"/>
      <c r="I27" s="70">
        <f aca="true" t="shared" si="6" ref="I27:P27">SUM(I22:I26)</f>
        <v>371.59999999999997</v>
      </c>
      <c r="J27" s="70">
        <f t="shared" si="6"/>
        <v>379.1</v>
      </c>
      <c r="K27" s="70">
        <f t="shared" si="6"/>
        <v>361.6</v>
      </c>
      <c r="L27" s="70">
        <f t="shared" si="6"/>
        <v>46.400000000000006</v>
      </c>
      <c r="M27" s="70">
        <f t="shared" si="6"/>
        <v>53.599999999999994</v>
      </c>
      <c r="N27" s="70">
        <f t="shared" si="6"/>
        <v>40.400000000000006</v>
      </c>
      <c r="O27" s="70">
        <f t="shared" si="6"/>
        <v>6.5</v>
      </c>
      <c r="P27" s="70">
        <f t="shared" si="6"/>
        <v>2</v>
      </c>
      <c r="Q27" s="71"/>
      <c r="R27" s="70">
        <f>SUM(R22:R26)</f>
        <v>18.799999999999997</v>
      </c>
      <c r="S27" s="125">
        <f>SUM(S22:S26)</f>
        <v>56.55</v>
      </c>
      <c r="T27" s="70">
        <f>SUM(T22:T26)</f>
        <v>8.399999999999999</v>
      </c>
      <c r="U27" s="70">
        <f>SUM(U22:U26)</f>
        <v>20.799999999999997</v>
      </c>
      <c r="V27" s="70">
        <f>SUM(V22:V26)</f>
        <v>46.699999999999996</v>
      </c>
      <c r="W27" s="71"/>
      <c r="X27" s="73"/>
    </row>
    <row r="28" spans="2:24" ht="13.5">
      <c r="B28" s="161"/>
      <c r="C28" s="136" t="s">
        <v>30</v>
      </c>
      <c r="D28" s="137">
        <f>AVERAGE(D22:D26)</f>
        <v>7.140000000000001</v>
      </c>
      <c r="E28" s="137">
        <f>AVERAGE(E22:E26)</f>
        <v>12</v>
      </c>
      <c r="F28" s="138"/>
      <c r="G28" s="137">
        <f>AVERAGE(G22:G26)</f>
        <v>3.08</v>
      </c>
      <c r="H28" s="139"/>
      <c r="I28" s="137">
        <f aca="true" t="shared" si="7" ref="I28:N28">AVERAGE(I22:I26)</f>
        <v>74.32</v>
      </c>
      <c r="J28" s="137">
        <f t="shared" si="7"/>
        <v>75.82000000000001</v>
      </c>
      <c r="K28" s="137">
        <f t="shared" si="7"/>
        <v>72.32000000000001</v>
      </c>
      <c r="L28" s="137">
        <f t="shared" si="7"/>
        <v>9.280000000000001</v>
      </c>
      <c r="M28" s="137">
        <f t="shared" si="7"/>
        <v>10.719999999999999</v>
      </c>
      <c r="N28" s="137">
        <f t="shared" si="7"/>
        <v>8.080000000000002</v>
      </c>
      <c r="O28" s="137"/>
      <c r="P28" s="137"/>
      <c r="Q28" s="139"/>
      <c r="R28" s="137"/>
      <c r="S28" s="140">
        <f>AVERAGE(S22:S26)</f>
        <v>11.309999999999999</v>
      </c>
      <c r="T28" s="137">
        <f>AVERAGE(T22:T26)</f>
        <v>1.6799999999999997</v>
      </c>
      <c r="U28" s="137">
        <f>AVERAGE(U22:U26)</f>
        <v>4.159999999999999</v>
      </c>
      <c r="V28" s="137">
        <f>AVERAGE(V22:V26)</f>
        <v>9.34</v>
      </c>
      <c r="W28" s="139"/>
      <c r="X28" s="141"/>
    </row>
    <row r="29" spans="2:24" ht="13.5">
      <c r="B29" s="126"/>
      <c r="C29" s="127">
        <v>16</v>
      </c>
      <c r="D29" s="70">
        <v>7.5</v>
      </c>
      <c r="E29" s="70">
        <v>12.1</v>
      </c>
      <c r="F29" s="123">
        <v>0.5416666666666666</v>
      </c>
      <c r="G29" s="70">
        <v>3.3</v>
      </c>
      <c r="H29" s="124">
        <v>0.2611111111111111</v>
      </c>
      <c r="I29" s="70">
        <v>74.2</v>
      </c>
      <c r="J29" s="70">
        <v>75.6</v>
      </c>
      <c r="K29" s="70">
        <v>72.2</v>
      </c>
      <c r="L29" s="70">
        <v>9.3</v>
      </c>
      <c r="M29" s="70">
        <v>11.2</v>
      </c>
      <c r="N29" s="70">
        <v>7.7</v>
      </c>
      <c r="O29" s="70">
        <v>0</v>
      </c>
      <c r="P29" s="70"/>
      <c r="Q29" s="124"/>
      <c r="R29" s="70">
        <v>4.9</v>
      </c>
      <c r="S29" s="125">
        <v>15.48</v>
      </c>
      <c r="T29" s="70">
        <v>1.4</v>
      </c>
      <c r="U29" s="70">
        <v>4.2</v>
      </c>
      <c r="V29" s="70">
        <v>9.3</v>
      </c>
      <c r="W29" s="124">
        <v>0.4486111111111111</v>
      </c>
      <c r="X29" s="73" t="s">
        <v>172</v>
      </c>
    </row>
    <row r="30" spans="2:24" ht="13.5">
      <c r="B30" s="126"/>
      <c r="C30" s="127">
        <v>17</v>
      </c>
      <c r="D30" s="128">
        <v>6.6</v>
      </c>
      <c r="E30" s="128">
        <v>13.6</v>
      </c>
      <c r="F30" s="123">
        <v>0.6534722222222222</v>
      </c>
      <c r="G30" s="128">
        <v>-0.1</v>
      </c>
      <c r="H30" s="124">
        <v>0.2611111111111111</v>
      </c>
      <c r="I30" s="128">
        <v>74.3</v>
      </c>
      <c r="J30" s="128">
        <v>76.7</v>
      </c>
      <c r="K30" s="128">
        <v>71.1</v>
      </c>
      <c r="L30" s="128">
        <v>9.7</v>
      </c>
      <c r="M30" s="128">
        <v>12.3</v>
      </c>
      <c r="N30" s="128">
        <v>7.5</v>
      </c>
      <c r="O30" s="128">
        <v>0</v>
      </c>
      <c r="P30" s="128"/>
      <c r="Q30" s="124"/>
      <c r="R30" s="128">
        <v>10.2</v>
      </c>
      <c r="S30" s="129">
        <v>22.51</v>
      </c>
      <c r="T30" s="128">
        <v>1.6</v>
      </c>
      <c r="U30" s="128">
        <v>4.5</v>
      </c>
      <c r="V30" s="128">
        <v>9</v>
      </c>
      <c r="W30" s="124">
        <v>0.548611111111111</v>
      </c>
      <c r="X30" s="130" t="s">
        <v>173</v>
      </c>
    </row>
    <row r="31" spans="2:24" ht="13.5">
      <c r="B31" s="126"/>
      <c r="C31" s="127">
        <v>18</v>
      </c>
      <c r="D31" s="128">
        <v>7.7</v>
      </c>
      <c r="E31" s="128">
        <v>15.2</v>
      </c>
      <c r="F31" s="123">
        <v>0.548611111111111</v>
      </c>
      <c r="G31" s="128">
        <v>0.2</v>
      </c>
      <c r="H31" s="124">
        <v>0.28055555555555556</v>
      </c>
      <c r="I31" s="128">
        <v>74.1</v>
      </c>
      <c r="J31" s="128">
        <v>76.5</v>
      </c>
      <c r="K31" s="128">
        <v>71.1</v>
      </c>
      <c r="L31" s="128">
        <v>9.8</v>
      </c>
      <c r="M31" s="128">
        <v>11.9</v>
      </c>
      <c r="N31" s="128">
        <v>7.7</v>
      </c>
      <c r="O31" s="128">
        <v>0</v>
      </c>
      <c r="P31" s="128"/>
      <c r="Q31" s="124"/>
      <c r="R31" s="128">
        <v>6.1</v>
      </c>
      <c r="S31" s="129">
        <v>16.7</v>
      </c>
      <c r="T31" s="128">
        <v>1.2</v>
      </c>
      <c r="U31" s="128">
        <v>3.6</v>
      </c>
      <c r="V31" s="128">
        <v>7.7</v>
      </c>
      <c r="W31" s="124">
        <v>0.5631944444444444</v>
      </c>
      <c r="X31" s="130" t="s">
        <v>174</v>
      </c>
    </row>
    <row r="32" spans="2:24" ht="13.5">
      <c r="B32" s="126"/>
      <c r="C32" s="127">
        <v>19</v>
      </c>
      <c r="D32" s="128">
        <v>9.2</v>
      </c>
      <c r="E32" s="128">
        <v>17.1</v>
      </c>
      <c r="F32" s="123">
        <v>0.6354166666666666</v>
      </c>
      <c r="G32" s="128">
        <v>2.4</v>
      </c>
      <c r="H32" s="133">
        <v>0.2569444444444445</v>
      </c>
      <c r="I32" s="128">
        <v>73.5</v>
      </c>
      <c r="J32" s="128">
        <v>76</v>
      </c>
      <c r="K32" s="128">
        <v>70.4</v>
      </c>
      <c r="L32" s="128">
        <v>10.3</v>
      </c>
      <c r="M32" s="128">
        <v>13</v>
      </c>
      <c r="N32" s="128">
        <v>8.1</v>
      </c>
      <c r="O32" s="128">
        <v>0</v>
      </c>
      <c r="P32" s="128"/>
      <c r="Q32" s="124"/>
      <c r="R32" s="128">
        <v>9.8</v>
      </c>
      <c r="S32" s="129">
        <v>20.66</v>
      </c>
      <c r="T32" s="128">
        <v>1.8</v>
      </c>
      <c r="U32" s="128">
        <v>5</v>
      </c>
      <c r="V32" s="128">
        <v>8.9</v>
      </c>
      <c r="W32" s="124">
        <v>0.5972222222222222</v>
      </c>
      <c r="X32" s="130" t="s">
        <v>173</v>
      </c>
    </row>
    <row r="33" spans="2:24" ht="13.5">
      <c r="B33" s="126"/>
      <c r="C33" s="127">
        <v>20</v>
      </c>
      <c r="D33" s="128">
        <v>10.2</v>
      </c>
      <c r="E33" s="128">
        <v>16.1</v>
      </c>
      <c r="F33" s="123">
        <v>0.4611111111111111</v>
      </c>
      <c r="G33" s="128">
        <v>2.4</v>
      </c>
      <c r="H33" s="124">
        <v>0.25833333333333336</v>
      </c>
      <c r="I33" s="128">
        <v>73.2</v>
      </c>
      <c r="J33" s="128">
        <v>76</v>
      </c>
      <c r="K33" s="128">
        <v>70.5</v>
      </c>
      <c r="L33" s="128">
        <v>10.8</v>
      </c>
      <c r="M33" s="128">
        <v>12.8</v>
      </c>
      <c r="N33" s="128">
        <v>8.7</v>
      </c>
      <c r="O33" s="128">
        <v>0</v>
      </c>
      <c r="P33" s="128"/>
      <c r="Q33" s="124"/>
      <c r="R33" s="128">
        <v>7</v>
      </c>
      <c r="S33" s="129">
        <v>16.51</v>
      </c>
      <c r="T33" s="128">
        <v>1.1</v>
      </c>
      <c r="U33" s="128">
        <v>3.1</v>
      </c>
      <c r="V33" s="128">
        <v>6.2</v>
      </c>
      <c r="W33" s="124">
        <v>0.5472222222222222</v>
      </c>
      <c r="X33" s="130" t="s">
        <v>174</v>
      </c>
    </row>
    <row r="34" spans="2:24" ht="13.5">
      <c r="B34" s="160" t="s">
        <v>53</v>
      </c>
      <c r="C34" s="131" t="s">
        <v>49</v>
      </c>
      <c r="D34" s="70">
        <f>SUM(D29:D33)</f>
        <v>41.2</v>
      </c>
      <c r="E34" s="70">
        <f>SUM(E29:E33)</f>
        <v>74.1</v>
      </c>
      <c r="F34" s="132"/>
      <c r="G34" s="70">
        <f>SUM(G29:G33)</f>
        <v>8.2</v>
      </c>
      <c r="H34" s="71"/>
      <c r="I34" s="70">
        <f aca="true" t="shared" si="8" ref="I34:P34">SUM(I29:I33)</f>
        <v>369.3</v>
      </c>
      <c r="J34" s="70">
        <f t="shared" si="8"/>
        <v>380.8</v>
      </c>
      <c r="K34" s="70">
        <f t="shared" si="8"/>
        <v>355.3</v>
      </c>
      <c r="L34" s="70">
        <f t="shared" si="8"/>
        <v>49.900000000000006</v>
      </c>
      <c r="M34" s="70">
        <f t="shared" si="8"/>
        <v>61.2</v>
      </c>
      <c r="N34" s="70">
        <f t="shared" si="8"/>
        <v>39.7</v>
      </c>
      <c r="O34" s="70">
        <f t="shared" si="8"/>
        <v>0</v>
      </c>
      <c r="P34" s="70">
        <f t="shared" si="8"/>
        <v>0</v>
      </c>
      <c r="Q34" s="71"/>
      <c r="R34" s="70">
        <f>SUM(R29:R33)</f>
        <v>38</v>
      </c>
      <c r="S34" s="125">
        <f>SUM(S29:S33)</f>
        <v>91.86</v>
      </c>
      <c r="T34" s="70">
        <f>SUM(T29:T33)</f>
        <v>7.1</v>
      </c>
      <c r="U34" s="70">
        <f>SUM(U29:U33)</f>
        <v>20.4</v>
      </c>
      <c r="V34" s="70">
        <f>SUM(V29:V33)</f>
        <v>41.1</v>
      </c>
      <c r="W34" s="71"/>
      <c r="X34" s="73"/>
    </row>
    <row r="35" spans="2:24" ht="13.5">
      <c r="B35" s="161"/>
      <c r="C35" s="136" t="s">
        <v>30</v>
      </c>
      <c r="D35" s="137">
        <f>AVERAGE(D29:D33)</f>
        <v>8.24</v>
      </c>
      <c r="E35" s="137">
        <f>AVERAGE(E29:E33)</f>
        <v>14.819999999999999</v>
      </c>
      <c r="F35" s="138"/>
      <c r="G35" s="137">
        <f>AVERAGE(G29:G33)</f>
        <v>1.64</v>
      </c>
      <c r="H35" s="139"/>
      <c r="I35" s="137">
        <f aca="true" t="shared" si="9" ref="I35:N35">AVERAGE(I29:I33)</f>
        <v>73.86</v>
      </c>
      <c r="J35" s="137">
        <f t="shared" si="9"/>
        <v>76.16</v>
      </c>
      <c r="K35" s="137">
        <f t="shared" si="9"/>
        <v>71.06</v>
      </c>
      <c r="L35" s="137">
        <f t="shared" si="9"/>
        <v>9.98</v>
      </c>
      <c r="M35" s="137">
        <f t="shared" si="9"/>
        <v>12.24</v>
      </c>
      <c r="N35" s="137">
        <f t="shared" si="9"/>
        <v>7.94</v>
      </c>
      <c r="O35" s="137"/>
      <c r="P35" s="137"/>
      <c r="Q35" s="139"/>
      <c r="R35" s="137"/>
      <c r="S35" s="140">
        <f>AVERAGE(S29:S33)</f>
        <v>18.372</v>
      </c>
      <c r="T35" s="137">
        <f>AVERAGE(T29:T33)</f>
        <v>1.42</v>
      </c>
      <c r="U35" s="137">
        <f>AVERAGE(U29:U33)</f>
        <v>4.08</v>
      </c>
      <c r="V35" s="137">
        <f>AVERAGE(V29:V33)</f>
        <v>8.22</v>
      </c>
      <c r="W35" s="139"/>
      <c r="X35" s="141"/>
    </row>
    <row r="36" spans="2:24" ht="13.5">
      <c r="B36" s="160" t="s">
        <v>54</v>
      </c>
      <c r="C36" s="131" t="s">
        <v>49</v>
      </c>
      <c r="D36" s="70">
        <f>SUM(D22:D26,D29:D33)</f>
        <v>76.9</v>
      </c>
      <c r="E36" s="70">
        <f>SUM(E22:E26,E29:E33)</f>
        <v>134.1</v>
      </c>
      <c r="F36" s="132"/>
      <c r="G36" s="70">
        <f>SUM(G22:G26,G29:G33)</f>
        <v>23.599999999999994</v>
      </c>
      <c r="H36" s="71"/>
      <c r="I36" s="70">
        <f aca="true" t="shared" si="10" ref="I36:P36">SUM(I22:I26,I29:I33)</f>
        <v>740.9</v>
      </c>
      <c r="J36" s="70">
        <f t="shared" si="10"/>
        <v>759.9000000000001</v>
      </c>
      <c r="K36" s="70">
        <f t="shared" si="10"/>
        <v>716.9</v>
      </c>
      <c r="L36" s="70">
        <f t="shared" si="10"/>
        <v>96.3</v>
      </c>
      <c r="M36" s="70">
        <f t="shared" si="10"/>
        <v>114.8</v>
      </c>
      <c r="N36" s="70">
        <f t="shared" si="10"/>
        <v>80.10000000000001</v>
      </c>
      <c r="O36" s="70">
        <f t="shared" si="10"/>
        <v>6.5</v>
      </c>
      <c r="P36" s="70">
        <f t="shared" si="10"/>
        <v>2</v>
      </c>
      <c r="Q36" s="71"/>
      <c r="R36" s="70">
        <f>SUM(R22:R26,R29:R33)</f>
        <v>56.8</v>
      </c>
      <c r="S36" s="125">
        <f>SUM(S22:S26,S29:S33)</f>
        <v>148.41</v>
      </c>
      <c r="T36" s="70">
        <f>SUM(T22:T26,T29:T33)</f>
        <v>15.499999999999998</v>
      </c>
      <c r="U36" s="70">
        <f>SUM(U22:U26,U29:U33)</f>
        <v>41.199999999999996</v>
      </c>
      <c r="V36" s="70">
        <f>SUM(V22:V26,V29:V33)</f>
        <v>87.80000000000001</v>
      </c>
      <c r="W36" s="71"/>
      <c r="X36" s="73"/>
    </row>
    <row r="37" spans="2:24" ht="13.5">
      <c r="B37" s="161"/>
      <c r="C37" s="136" t="s">
        <v>30</v>
      </c>
      <c r="D37" s="137">
        <f>AVERAGE(D22:D26,D29:D33)</f>
        <v>7.69</v>
      </c>
      <c r="E37" s="137">
        <f>AVERAGE(E22:E26,E29:E33)</f>
        <v>13.41</v>
      </c>
      <c r="F37" s="138"/>
      <c r="G37" s="137">
        <f>AVERAGE(G22:G26,G29:G33)</f>
        <v>2.3599999999999994</v>
      </c>
      <c r="H37" s="139"/>
      <c r="I37" s="137">
        <f aca="true" t="shared" si="11" ref="I37:N37">AVERAGE(I22:I26,I29:I33)</f>
        <v>74.09</v>
      </c>
      <c r="J37" s="137">
        <f t="shared" si="11"/>
        <v>75.99000000000001</v>
      </c>
      <c r="K37" s="137">
        <f t="shared" si="11"/>
        <v>71.69</v>
      </c>
      <c r="L37" s="137">
        <f t="shared" si="11"/>
        <v>9.629999999999999</v>
      </c>
      <c r="M37" s="137">
        <f t="shared" si="11"/>
        <v>11.48</v>
      </c>
      <c r="N37" s="137">
        <f t="shared" si="11"/>
        <v>8.010000000000002</v>
      </c>
      <c r="O37" s="137"/>
      <c r="P37" s="137"/>
      <c r="Q37" s="139"/>
      <c r="R37" s="137"/>
      <c r="S37" s="140">
        <f>AVERAGE(S22:S26,S29:S33)</f>
        <v>14.841</v>
      </c>
      <c r="T37" s="137">
        <f>AVERAGE(T22:T26,T29:T33)</f>
        <v>1.5499999999999998</v>
      </c>
      <c r="U37" s="137">
        <f>AVERAGE(U22:U26,U29:U33)</f>
        <v>4.119999999999999</v>
      </c>
      <c r="V37" s="137">
        <f>AVERAGE(V22:V26,V29:V33)</f>
        <v>8.780000000000001</v>
      </c>
      <c r="W37" s="139"/>
      <c r="X37" s="141"/>
    </row>
    <row r="38" spans="2:24" ht="13.5">
      <c r="B38" s="126"/>
      <c r="C38" s="127">
        <v>21</v>
      </c>
      <c r="D38" s="70">
        <v>8.7</v>
      </c>
      <c r="E38" s="70">
        <v>10.9</v>
      </c>
      <c r="F38" s="123">
        <v>0.6729166666666666</v>
      </c>
      <c r="G38" s="70">
        <v>7.1</v>
      </c>
      <c r="H38" s="124">
        <v>0.28194444444444444</v>
      </c>
      <c r="I38" s="70">
        <v>73.9</v>
      </c>
      <c r="J38" s="70">
        <v>74.4</v>
      </c>
      <c r="K38" s="70">
        <v>72.6</v>
      </c>
      <c r="L38" s="70">
        <v>10.9</v>
      </c>
      <c r="M38" s="70">
        <v>11.6</v>
      </c>
      <c r="N38" s="70">
        <v>10</v>
      </c>
      <c r="O38" s="70">
        <v>14.5</v>
      </c>
      <c r="P38" s="70">
        <v>3</v>
      </c>
      <c r="Q38" s="124">
        <v>0.08333333333333333</v>
      </c>
      <c r="R38" s="70">
        <v>0.4</v>
      </c>
      <c r="S38" s="125">
        <v>4.72</v>
      </c>
      <c r="T38" s="70">
        <v>1.4</v>
      </c>
      <c r="U38" s="70">
        <v>3.9</v>
      </c>
      <c r="V38" s="70">
        <v>10.1</v>
      </c>
      <c r="W38" s="124">
        <v>0.9513888888888888</v>
      </c>
      <c r="X38" s="73" t="s">
        <v>175</v>
      </c>
    </row>
    <row r="39" spans="2:24" ht="13.5">
      <c r="B39" s="126"/>
      <c r="C39" s="127">
        <v>22</v>
      </c>
      <c r="D39" s="128">
        <v>8.1</v>
      </c>
      <c r="E39" s="128">
        <v>12.8</v>
      </c>
      <c r="F39" s="123">
        <v>0.5791666666666667</v>
      </c>
      <c r="G39" s="128">
        <v>4.4</v>
      </c>
      <c r="H39" s="124">
        <v>0.9284722222222223</v>
      </c>
      <c r="I39" s="128">
        <v>74.1</v>
      </c>
      <c r="J39" s="128">
        <v>75.4</v>
      </c>
      <c r="K39" s="128">
        <v>71.9</v>
      </c>
      <c r="L39" s="128">
        <v>10.5</v>
      </c>
      <c r="M39" s="128">
        <v>12.1</v>
      </c>
      <c r="N39" s="128">
        <v>9.2</v>
      </c>
      <c r="O39" s="128">
        <v>0</v>
      </c>
      <c r="P39" s="128"/>
      <c r="Q39" s="124"/>
      <c r="R39" s="128">
        <v>4.7</v>
      </c>
      <c r="S39" s="129">
        <v>13.07</v>
      </c>
      <c r="T39" s="128">
        <v>1.8</v>
      </c>
      <c r="U39" s="128">
        <v>4.9</v>
      </c>
      <c r="V39" s="128">
        <v>10.7</v>
      </c>
      <c r="W39" s="124">
        <v>0.018055555555555557</v>
      </c>
      <c r="X39" s="130" t="s">
        <v>176</v>
      </c>
    </row>
    <row r="40" spans="2:24" ht="13.5">
      <c r="B40" s="126"/>
      <c r="C40" s="127">
        <v>23</v>
      </c>
      <c r="D40" s="128">
        <v>8.1</v>
      </c>
      <c r="E40" s="128">
        <v>13.5</v>
      </c>
      <c r="F40" s="123">
        <v>0.5604166666666667</v>
      </c>
      <c r="G40" s="128">
        <v>4.2</v>
      </c>
      <c r="H40" s="124">
        <v>0.21944444444444444</v>
      </c>
      <c r="I40" s="128">
        <v>74</v>
      </c>
      <c r="J40" s="128">
        <v>75.4</v>
      </c>
      <c r="K40" s="128">
        <v>71.8</v>
      </c>
      <c r="L40" s="128">
        <v>10.2</v>
      </c>
      <c r="M40" s="128">
        <v>11.5</v>
      </c>
      <c r="N40" s="128">
        <v>9</v>
      </c>
      <c r="O40" s="128">
        <v>0</v>
      </c>
      <c r="P40" s="128"/>
      <c r="Q40" s="124"/>
      <c r="R40" s="128">
        <v>0.8</v>
      </c>
      <c r="S40" s="129">
        <v>8.4</v>
      </c>
      <c r="T40" s="128">
        <v>1</v>
      </c>
      <c r="U40" s="128">
        <v>3.3</v>
      </c>
      <c r="V40" s="128">
        <v>6.4</v>
      </c>
      <c r="W40" s="124">
        <v>0.7687499999999999</v>
      </c>
      <c r="X40" s="130" t="s">
        <v>177</v>
      </c>
    </row>
    <row r="41" spans="2:24" ht="13.5">
      <c r="B41" s="126"/>
      <c r="C41" s="127">
        <v>24</v>
      </c>
      <c r="D41" s="128">
        <v>7.6</v>
      </c>
      <c r="E41" s="128">
        <v>11.9</v>
      </c>
      <c r="F41" s="123">
        <v>0.6215277777777778</v>
      </c>
      <c r="G41" s="128">
        <v>3</v>
      </c>
      <c r="H41" s="124">
        <v>0.11944444444444445</v>
      </c>
      <c r="I41" s="128">
        <v>74.1</v>
      </c>
      <c r="J41" s="128">
        <v>75.7</v>
      </c>
      <c r="K41" s="128">
        <v>72</v>
      </c>
      <c r="L41" s="128">
        <v>10.3</v>
      </c>
      <c r="M41" s="128">
        <v>12.4</v>
      </c>
      <c r="N41" s="128">
        <v>8.7</v>
      </c>
      <c r="O41" s="128">
        <v>0</v>
      </c>
      <c r="P41" s="128"/>
      <c r="Q41" s="124"/>
      <c r="R41" s="128">
        <v>9.8</v>
      </c>
      <c r="S41" s="129">
        <v>20.44</v>
      </c>
      <c r="T41" s="128">
        <v>1.9</v>
      </c>
      <c r="U41" s="128">
        <v>4.9</v>
      </c>
      <c r="V41" s="128">
        <v>11.4</v>
      </c>
      <c r="W41" s="124">
        <v>0.425</v>
      </c>
      <c r="X41" s="130" t="s">
        <v>178</v>
      </c>
    </row>
    <row r="42" spans="2:24" ht="13.5">
      <c r="B42" s="126"/>
      <c r="C42" s="127">
        <v>25</v>
      </c>
      <c r="D42" s="128">
        <v>7.7</v>
      </c>
      <c r="E42" s="128">
        <v>13.1</v>
      </c>
      <c r="F42" s="123">
        <v>0.5368055555555555</v>
      </c>
      <c r="G42" s="128">
        <v>4.3</v>
      </c>
      <c r="H42" s="124">
        <v>0.15902777777777777</v>
      </c>
      <c r="I42" s="128">
        <v>74.1</v>
      </c>
      <c r="J42" s="128">
        <v>75.3</v>
      </c>
      <c r="K42" s="128">
        <v>71.6</v>
      </c>
      <c r="L42" s="128">
        <v>10.3</v>
      </c>
      <c r="M42" s="128">
        <v>12</v>
      </c>
      <c r="N42" s="128">
        <v>8.9</v>
      </c>
      <c r="O42" s="128">
        <v>0</v>
      </c>
      <c r="P42" s="128"/>
      <c r="Q42" s="124"/>
      <c r="R42" s="128">
        <v>3.3</v>
      </c>
      <c r="S42" s="129">
        <v>13.33</v>
      </c>
      <c r="T42" s="128">
        <v>1.1</v>
      </c>
      <c r="U42" s="128">
        <v>2.8</v>
      </c>
      <c r="V42" s="128">
        <v>5.5</v>
      </c>
      <c r="W42" s="124">
        <v>0.5833333333333334</v>
      </c>
      <c r="X42" s="130" t="s">
        <v>179</v>
      </c>
    </row>
    <row r="43" spans="2:24" ht="13.5">
      <c r="B43" s="160" t="s">
        <v>55</v>
      </c>
      <c r="C43" s="131" t="s">
        <v>49</v>
      </c>
      <c r="D43" s="70">
        <f>SUM(D38:D42)</f>
        <v>40.2</v>
      </c>
      <c r="E43" s="70">
        <f>SUM(E38:E42)</f>
        <v>62.2</v>
      </c>
      <c r="F43" s="132"/>
      <c r="G43" s="70">
        <f>SUM(G38:G42)</f>
        <v>23</v>
      </c>
      <c r="H43" s="71"/>
      <c r="I43" s="70">
        <f aca="true" t="shared" si="12" ref="I43:P43">SUM(I38:I42)</f>
        <v>370.20000000000005</v>
      </c>
      <c r="J43" s="70">
        <f t="shared" si="12"/>
        <v>376.20000000000005</v>
      </c>
      <c r="K43" s="70">
        <f t="shared" si="12"/>
        <v>359.9</v>
      </c>
      <c r="L43" s="70">
        <f t="shared" si="12"/>
        <v>52.2</v>
      </c>
      <c r="M43" s="70">
        <f t="shared" si="12"/>
        <v>59.6</v>
      </c>
      <c r="N43" s="70">
        <f t="shared" si="12"/>
        <v>45.8</v>
      </c>
      <c r="O43" s="70">
        <f t="shared" si="12"/>
        <v>14.5</v>
      </c>
      <c r="P43" s="70">
        <f t="shared" si="12"/>
        <v>3</v>
      </c>
      <c r="Q43" s="71"/>
      <c r="R43" s="70">
        <f>SUM(R38:R42)</f>
        <v>19</v>
      </c>
      <c r="S43" s="125">
        <f>SUM(S38:S42)</f>
        <v>59.959999999999994</v>
      </c>
      <c r="T43" s="70">
        <f>SUM(T38:T42)</f>
        <v>7.199999999999999</v>
      </c>
      <c r="U43" s="70">
        <f>SUM(U38:U42)</f>
        <v>19.8</v>
      </c>
      <c r="V43" s="70">
        <f>SUM(V38:V42)</f>
        <v>44.099999999999994</v>
      </c>
      <c r="W43" s="71"/>
      <c r="X43" s="73"/>
    </row>
    <row r="44" spans="2:24" ht="13.5">
      <c r="B44" s="161"/>
      <c r="C44" s="136" t="s">
        <v>30</v>
      </c>
      <c r="D44" s="137">
        <f>AVERAGE(D38:D42)</f>
        <v>8.040000000000001</v>
      </c>
      <c r="E44" s="137">
        <f>AVERAGE(E38:E42)</f>
        <v>12.440000000000001</v>
      </c>
      <c r="F44" s="138"/>
      <c r="G44" s="137">
        <f>AVERAGE(G38:G42)</f>
        <v>4.6</v>
      </c>
      <c r="H44" s="139"/>
      <c r="I44" s="137">
        <f aca="true" t="shared" si="13" ref="I44:N44">AVERAGE(I38:I42)</f>
        <v>74.04</v>
      </c>
      <c r="J44" s="137">
        <f t="shared" si="13"/>
        <v>75.24000000000001</v>
      </c>
      <c r="K44" s="137">
        <f t="shared" si="13"/>
        <v>71.97999999999999</v>
      </c>
      <c r="L44" s="137">
        <f t="shared" si="13"/>
        <v>10.440000000000001</v>
      </c>
      <c r="M44" s="137">
        <f t="shared" si="13"/>
        <v>11.92</v>
      </c>
      <c r="N44" s="137">
        <f t="shared" si="13"/>
        <v>9.16</v>
      </c>
      <c r="O44" s="137"/>
      <c r="P44" s="137"/>
      <c r="Q44" s="139"/>
      <c r="R44" s="137"/>
      <c r="S44" s="140">
        <f>AVERAGE(S38:S42)</f>
        <v>11.991999999999999</v>
      </c>
      <c r="T44" s="137">
        <f>AVERAGE(T38:T42)</f>
        <v>1.44</v>
      </c>
      <c r="U44" s="137">
        <f>AVERAGE(U38:U42)</f>
        <v>3.96</v>
      </c>
      <c r="V44" s="137">
        <f>AVERAGE(V38:V42)</f>
        <v>8.819999999999999</v>
      </c>
      <c r="W44" s="139"/>
      <c r="X44" s="141"/>
    </row>
    <row r="45" spans="2:24" ht="13.5">
      <c r="B45" s="126"/>
      <c r="C45" s="127">
        <v>26</v>
      </c>
      <c r="D45" s="70">
        <v>8.2</v>
      </c>
      <c r="E45" s="70">
        <v>12.6</v>
      </c>
      <c r="F45" s="123">
        <v>0.3756944444444445</v>
      </c>
      <c r="G45" s="70">
        <v>3.6</v>
      </c>
      <c r="H45" s="124">
        <v>0.17013888888888887</v>
      </c>
      <c r="I45" s="70">
        <v>73.9</v>
      </c>
      <c r="J45" s="70">
        <v>75.6</v>
      </c>
      <c r="K45" s="70">
        <v>71.4</v>
      </c>
      <c r="L45" s="70">
        <v>10.5</v>
      </c>
      <c r="M45" s="70">
        <v>11.6</v>
      </c>
      <c r="N45" s="70">
        <v>9.3</v>
      </c>
      <c r="O45" s="70">
        <v>1.5</v>
      </c>
      <c r="P45" s="70">
        <v>0.5</v>
      </c>
      <c r="Q45" s="135" t="s">
        <v>180</v>
      </c>
      <c r="R45" s="70">
        <v>1.3</v>
      </c>
      <c r="S45" s="125">
        <v>8.36</v>
      </c>
      <c r="T45" s="70">
        <v>1</v>
      </c>
      <c r="U45" s="70">
        <v>2.9</v>
      </c>
      <c r="V45" s="70">
        <v>4.8</v>
      </c>
      <c r="W45" s="124">
        <v>0.5069444444444444</v>
      </c>
      <c r="X45" s="73" t="s">
        <v>178</v>
      </c>
    </row>
    <row r="46" spans="2:24" ht="13.5">
      <c r="B46" s="126"/>
      <c r="C46" s="127">
        <v>27</v>
      </c>
      <c r="D46" s="128">
        <v>8.5</v>
      </c>
      <c r="E46" s="128">
        <v>13.9</v>
      </c>
      <c r="F46" s="123">
        <v>0.65</v>
      </c>
      <c r="G46" s="128">
        <v>5.1</v>
      </c>
      <c r="H46" s="124">
        <v>0.10486111111111111</v>
      </c>
      <c r="I46" s="128">
        <v>73.8</v>
      </c>
      <c r="J46" s="128">
        <v>75.1</v>
      </c>
      <c r="K46" s="128">
        <v>71.4</v>
      </c>
      <c r="L46" s="128">
        <v>11</v>
      </c>
      <c r="M46" s="128">
        <v>13.2</v>
      </c>
      <c r="N46" s="128">
        <v>9.5</v>
      </c>
      <c r="O46" s="128">
        <v>1.5</v>
      </c>
      <c r="P46" s="128">
        <v>1</v>
      </c>
      <c r="Q46" s="124">
        <v>0.25</v>
      </c>
      <c r="R46" s="128">
        <v>5.7</v>
      </c>
      <c r="S46" s="129">
        <v>16.63</v>
      </c>
      <c r="T46" s="128">
        <v>1.6</v>
      </c>
      <c r="U46" s="128">
        <v>4.8</v>
      </c>
      <c r="V46" s="128">
        <v>8.4</v>
      </c>
      <c r="W46" s="124">
        <v>0.7847222222222222</v>
      </c>
      <c r="X46" s="130" t="s">
        <v>181</v>
      </c>
    </row>
    <row r="47" spans="2:24" ht="13.5">
      <c r="B47" s="126"/>
      <c r="C47" s="127">
        <v>28</v>
      </c>
      <c r="D47" s="128">
        <v>8.2</v>
      </c>
      <c r="E47" s="128">
        <v>14.6</v>
      </c>
      <c r="F47" s="123">
        <v>0.6340277777777777</v>
      </c>
      <c r="G47" s="128">
        <v>2.8</v>
      </c>
      <c r="H47" s="124">
        <v>0.10069444444444443</v>
      </c>
      <c r="I47" s="128">
        <v>73.8</v>
      </c>
      <c r="J47" s="128">
        <v>75.9</v>
      </c>
      <c r="K47" s="128">
        <v>71.1</v>
      </c>
      <c r="L47" s="128">
        <v>11.6</v>
      </c>
      <c r="M47" s="128">
        <v>13.9</v>
      </c>
      <c r="N47" s="128">
        <v>9.8</v>
      </c>
      <c r="O47" s="128">
        <v>0</v>
      </c>
      <c r="P47" s="128"/>
      <c r="Q47" s="124"/>
      <c r="R47" s="128">
        <v>6.4</v>
      </c>
      <c r="S47" s="129">
        <v>18.4</v>
      </c>
      <c r="T47" s="128">
        <v>1.5</v>
      </c>
      <c r="U47" s="128">
        <v>3.7</v>
      </c>
      <c r="V47" s="128">
        <v>7.5</v>
      </c>
      <c r="W47" s="124">
        <v>0.44305555555555554</v>
      </c>
      <c r="X47" s="130" t="s">
        <v>182</v>
      </c>
    </row>
    <row r="48" spans="2:24" ht="13.5">
      <c r="B48" s="126"/>
      <c r="C48" s="127">
        <v>29</v>
      </c>
      <c r="D48" s="128">
        <v>9.9</v>
      </c>
      <c r="E48" s="128">
        <v>17.1</v>
      </c>
      <c r="F48" s="123">
        <v>0.5770833333333333</v>
      </c>
      <c r="G48" s="128">
        <v>4.4</v>
      </c>
      <c r="H48" s="124">
        <v>0.11944444444444445</v>
      </c>
      <c r="I48" s="128">
        <v>73.3</v>
      </c>
      <c r="J48" s="128">
        <v>75.3</v>
      </c>
      <c r="K48" s="128">
        <v>70.5</v>
      </c>
      <c r="L48" s="128">
        <v>12</v>
      </c>
      <c r="M48" s="128">
        <v>14.5</v>
      </c>
      <c r="N48" s="128">
        <v>10.1</v>
      </c>
      <c r="O48" s="128">
        <v>0</v>
      </c>
      <c r="P48" s="128"/>
      <c r="Q48" s="124"/>
      <c r="R48" s="128">
        <v>7.4</v>
      </c>
      <c r="S48" s="129">
        <v>18.55</v>
      </c>
      <c r="T48" s="128">
        <v>1.4</v>
      </c>
      <c r="U48" s="128">
        <v>4</v>
      </c>
      <c r="V48" s="128">
        <v>6.6</v>
      </c>
      <c r="W48" s="124">
        <v>0.6270833333333333</v>
      </c>
      <c r="X48" s="130" t="s">
        <v>183</v>
      </c>
    </row>
    <row r="49" spans="2:24" ht="13.5">
      <c r="B49" s="126"/>
      <c r="C49" s="127">
        <v>30</v>
      </c>
      <c r="D49" s="128">
        <v>13.5</v>
      </c>
      <c r="E49" s="128">
        <v>20.2</v>
      </c>
      <c r="F49" s="123">
        <v>0.6513888888888889</v>
      </c>
      <c r="G49" s="128">
        <v>8.6</v>
      </c>
      <c r="H49" s="124">
        <v>0.18611111111111112</v>
      </c>
      <c r="I49" s="128">
        <v>72.1</v>
      </c>
      <c r="J49" s="128">
        <v>74.1</v>
      </c>
      <c r="K49" s="128">
        <v>69.4</v>
      </c>
      <c r="L49" s="128">
        <v>13.5</v>
      </c>
      <c r="M49" s="128">
        <v>16.1</v>
      </c>
      <c r="N49" s="128">
        <v>11.4</v>
      </c>
      <c r="O49" s="128">
        <v>1</v>
      </c>
      <c r="P49" s="128">
        <v>0.5</v>
      </c>
      <c r="Q49" s="134" t="s">
        <v>184</v>
      </c>
      <c r="R49" s="128">
        <v>8.9</v>
      </c>
      <c r="S49" s="129">
        <v>19.26</v>
      </c>
      <c r="T49" s="128">
        <v>1.5</v>
      </c>
      <c r="U49" s="128">
        <v>3.8</v>
      </c>
      <c r="V49" s="128">
        <v>7.8</v>
      </c>
      <c r="W49" s="124">
        <v>0.6708333333333334</v>
      </c>
      <c r="X49" s="130" t="s">
        <v>185</v>
      </c>
    </row>
    <row r="50" spans="2:24" ht="13.5">
      <c r="B50" s="126"/>
      <c r="C50" s="127">
        <v>31</v>
      </c>
      <c r="D50" s="128">
        <v>8.2</v>
      </c>
      <c r="E50" s="128">
        <v>12.2</v>
      </c>
      <c r="F50" s="123">
        <v>0.33194444444444443</v>
      </c>
      <c r="G50" s="128">
        <v>4.9</v>
      </c>
      <c r="H50" s="124">
        <v>0.9833333333333334</v>
      </c>
      <c r="I50" s="128">
        <v>74</v>
      </c>
      <c r="J50" s="128">
        <v>75.1</v>
      </c>
      <c r="K50" s="128">
        <v>72.7</v>
      </c>
      <c r="L50" s="128">
        <v>11.8</v>
      </c>
      <c r="M50" s="128">
        <v>13.4</v>
      </c>
      <c r="N50" s="128">
        <v>10.4</v>
      </c>
      <c r="O50" s="128">
        <v>13</v>
      </c>
      <c r="P50" s="128">
        <v>2.5</v>
      </c>
      <c r="Q50" s="135" t="s">
        <v>186</v>
      </c>
      <c r="R50" s="128">
        <v>0</v>
      </c>
      <c r="S50" s="129">
        <v>2.7</v>
      </c>
      <c r="T50" s="128">
        <v>0.9</v>
      </c>
      <c r="U50" s="128">
        <v>2.9</v>
      </c>
      <c r="V50" s="128">
        <v>7.5</v>
      </c>
      <c r="W50" s="124">
        <v>0.49444444444444446</v>
      </c>
      <c r="X50" s="130" t="s">
        <v>187</v>
      </c>
    </row>
    <row r="51" spans="2:24" ht="13.5">
      <c r="B51" s="160" t="s">
        <v>56</v>
      </c>
      <c r="C51" s="131" t="s">
        <v>49</v>
      </c>
      <c r="D51" s="70">
        <f>SUM(D45:D50)</f>
        <v>56.5</v>
      </c>
      <c r="E51" s="70">
        <f>SUM(E45:E50)</f>
        <v>90.60000000000001</v>
      </c>
      <c r="F51" s="132"/>
      <c r="G51" s="70">
        <f>SUM(G45:G50)</f>
        <v>29.4</v>
      </c>
      <c r="H51" s="71"/>
      <c r="I51" s="70">
        <f aca="true" t="shared" si="14" ref="I51:P51">SUM(I45:I50)</f>
        <v>440.9</v>
      </c>
      <c r="J51" s="70">
        <f t="shared" si="14"/>
        <v>451.1</v>
      </c>
      <c r="K51" s="70">
        <f t="shared" si="14"/>
        <v>426.49999999999994</v>
      </c>
      <c r="L51" s="70">
        <f t="shared" si="14"/>
        <v>70.4</v>
      </c>
      <c r="M51" s="70">
        <f t="shared" si="14"/>
        <v>82.7</v>
      </c>
      <c r="N51" s="70">
        <f t="shared" si="14"/>
        <v>60.5</v>
      </c>
      <c r="O51" s="70">
        <f t="shared" si="14"/>
        <v>17</v>
      </c>
      <c r="P51" s="70">
        <f t="shared" si="14"/>
        <v>4.5</v>
      </c>
      <c r="Q51" s="71"/>
      <c r="R51" s="70">
        <f>SUM(R45:R50)</f>
        <v>29.700000000000003</v>
      </c>
      <c r="S51" s="125">
        <f>SUM(S45:S50)</f>
        <v>83.9</v>
      </c>
      <c r="T51" s="70">
        <f>SUM(T45:T50)</f>
        <v>7.9</v>
      </c>
      <c r="U51" s="70">
        <f>SUM(U45:U50)</f>
        <v>22.099999999999998</v>
      </c>
      <c r="V51" s="70">
        <f>SUM(V45:V50)</f>
        <v>42.599999999999994</v>
      </c>
      <c r="W51" s="71"/>
      <c r="X51" s="73"/>
    </row>
    <row r="52" spans="2:24" ht="13.5">
      <c r="B52" s="161"/>
      <c r="C52" s="136" t="s">
        <v>30</v>
      </c>
      <c r="D52" s="137">
        <f>AVERAGE(D45:D50)</f>
        <v>9.416666666666666</v>
      </c>
      <c r="E52" s="137">
        <f>AVERAGE(E45:E50)</f>
        <v>15.100000000000001</v>
      </c>
      <c r="F52" s="138"/>
      <c r="G52" s="137">
        <f>AVERAGE(G45:G50)</f>
        <v>4.8999999999999995</v>
      </c>
      <c r="H52" s="139"/>
      <c r="I52" s="137">
        <f aca="true" t="shared" si="15" ref="I52:N52">AVERAGE(I45:I50)</f>
        <v>73.48333333333333</v>
      </c>
      <c r="J52" s="137">
        <f t="shared" si="15"/>
        <v>75.18333333333334</v>
      </c>
      <c r="K52" s="137">
        <f t="shared" si="15"/>
        <v>71.08333333333333</v>
      </c>
      <c r="L52" s="137">
        <f t="shared" si="15"/>
        <v>11.733333333333334</v>
      </c>
      <c r="M52" s="137">
        <f t="shared" si="15"/>
        <v>13.783333333333333</v>
      </c>
      <c r="N52" s="137">
        <f t="shared" si="15"/>
        <v>10.083333333333334</v>
      </c>
      <c r="O52" s="137"/>
      <c r="P52" s="137"/>
      <c r="Q52" s="139"/>
      <c r="R52" s="137"/>
      <c r="S52" s="140">
        <f>AVERAGE(S45:S50)</f>
        <v>13.983333333333334</v>
      </c>
      <c r="T52" s="137">
        <f>AVERAGE(T45:T50)</f>
        <v>1.3166666666666667</v>
      </c>
      <c r="U52" s="137">
        <f>AVERAGE(U45:U50)</f>
        <v>3.683333333333333</v>
      </c>
      <c r="V52" s="137">
        <f>AVERAGE(V45:V50)</f>
        <v>7.099999999999999</v>
      </c>
      <c r="W52" s="139"/>
      <c r="X52" s="141"/>
    </row>
    <row r="53" spans="2:24" ht="13.5">
      <c r="B53" s="160" t="s">
        <v>57</v>
      </c>
      <c r="C53" s="131" t="s">
        <v>49</v>
      </c>
      <c r="D53" s="70">
        <f>SUM(D38:D42,D45:D50)</f>
        <v>96.70000000000002</v>
      </c>
      <c r="E53" s="70">
        <f>SUM(E38:E42,E45:E50)</f>
        <v>152.79999999999998</v>
      </c>
      <c r="F53" s="132"/>
      <c r="G53" s="70">
        <f>SUM(G38:G42,G45:G50)</f>
        <v>52.4</v>
      </c>
      <c r="H53" s="71"/>
      <c r="I53" s="70">
        <f aca="true" t="shared" si="16" ref="I53:P53">SUM(I38:I42,I45:I50)</f>
        <v>811.0999999999999</v>
      </c>
      <c r="J53" s="70">
        <f t="shared" si="16"/>
        <v>827.3000000000001</v>
      </c>
      <c r="K53" s="70">
        <f t="shared" si="16"/>
        <v>786.4</v>
      </c>
      <c r="L53" s="70">
        <f t="shared" si="16"/>
        <v>122.6</v>
      </c>
      <c r="M53" s="70">
        <f t="shared" si="16"/>
        <v>142.3</v>
      </c>
      <c r="N53" s="70">
        <f t="shared" si="16"/>
        <v>106.3</v>
      </c>
      <c r="O53" s="70">
        <f t="shared" si="16"/>
        <v>31.5</v>
      </c>
      <c r="P53" s="70">
        <f t="shared" si="16"/>
        <v>7.5</v>
      </c>
      <c r="Q53" s="71"/>
      <c r="R53" s="70">
        <f>SUM(R38:R42,R45:R50)</f>
        <v>48.699999999999996</v>
      </c>
      <c r="S53" s="125">
        <f>SUM(S38:S42,S45:S50)</f>
        <v>143.85999999999999</v>
      </c>
      <c r="T53" s="70">
        <f>SUM(T38:T42,T45:T50)</f>
        <v>15.1</v>
      </c>
      <c r="U53" s="70">
        <f>SUM(U38:U42,U45:U50)</f>
        <v>41.9</v>
      </c>
      <c r="V53" s="70">
        <f>SUM(V38:V42,V45:V50)</f>
        <v>86.69999999999997</v>
      </c>
      <c r="W53" s="71"/>
      <c r="X53" s="73"/>
    </row>
    <row r="54" spans="2:24" ht="13.5">
      <c r="B54" s="161"/>
      <c r="C54" s="136" t="s">
        <v>30</v>
      </c>
      <c r="D54" s="137">
        <f>AVERAGE(D38:D42,D45:D50)</f>
        <v>8.790909090909093</v>
      </c>
      <c r="E54" s="137">
        <f>AVERAGE(E38:E42,E45:E50)</f>
        <v>13.890909090909089</v>
      </c>
      <c r="F54" s="138"/>
      <c r="G54" s="137">
        <f>AVERAGE(G38:G42,G45:G50)</f>
        <v>4.763636363636364</v>
      </c>
      <c r="H54" s="139"/>
      <c r="I54" s="137">
        <f aca="true" t="shared" si="17" ref="I54:N54">AVERAGE(I38:I42,I45:I50)</f>
        <v>73.73636363636363</v>
      </c>
      <c r="J54" s="137">
        <f t="shared" si="17"/>
        <v>75.20909090909092</v>
      </c>
      <c r="K54" s="137">
        <f t="shared" si="17"/>
        <v>71.49090909090908</v>
      </c>
      <c r="L54" s="137">
        <f t="shared" si="17"/>
        <v>11.145454545454545</v>
      </c>
      <c r="M54" s="137">
        <f t="shared" si="17"/>
        <v>12.936363636363637</v>
      </c>
      <c r="N54" s="137">
        <f t="shared" si="17"/>
        <v>9.663636363636364</v>
      </c>
      <c r="O54" s="137"/>
      <c r="P54" s="137"/>
      <c r="Q54" s="139"/>
      <c r="R54" s="137"/>
      <c r="S54" s="140">
        <f>AVERAGE(S38:S42,S45:S50)</f>
        <v>13.078181818181816</v>
      </c>
      <c r="T54" s="137">
        <f>AVERAGE(T38:T42,T45:T50)</f>
        <v>1.3727272727272728</v>
      </c>
      <c r="U54" s="137">
        <f>AVERAGE(U38:U42,U45:U50)</f>
        <v>3.809090909090909</v>
      </c>
      <c r="V54" s="137">
        <f>AVERAGE(V38:V42,V45:V50)</f>
        <v>7.881818181818179</v>
      </c>
      <c r="W54" s="139"/>
      <c r="X54" s="141"/>
    </row>
    <row r="55" spans="2:24" ht="13.5">
      <c r="B55" s="160" t="s">
        <v>28</v>
      </c>
      <c r="C55" s="131" t="s">
        <v>49</v>
      </c>
      <c r="D55" s="70">
        <f>SUM(D6:D10,D13:D17,D22:D26,D29:D33,D38:D42,D45:D50)</f>
        <v>246.99999999999991</v>
      </c>
      <c r="E55" s="70">
        <f>SUM(E6:E10,E13:E17,E22:E26,E29:E33,E38:E42,E45:E50)</f>
        <v>416.09999999999997</v>
      </c>
      <c r="F55" s="132"/>
      <c r="G55" s="70">
        <f>SUM(G6:G10,G13:G17,G22:G26,G29:G33,G38:G42,G45:G50)</f>
        <v>99.29999999999998</v>
      </c>
      <c r="H55" s="71"/>
      <c r="I55" s="70">
        <f aca="true" t="shared" si="18" ref="I55:O55">SUM(I6:I10,I13:I17,I22:I26,I29:I33,I38:I42,I45:I50)</f>
        <v>2294.2</v>
      </c>
      <c r="J55" s="70">
        <f t="shared" si="18"/>
        <v>2346.6000000000004</v>
      </c>
      <c r="K55" s="70">
        <f t="shared" si="18"/>
        <v>2221.6</v>
      </c>
      <c r="L55" s="70">
        <f t="shared" si="18"/>
        <v>313.0000000000001</v>
      </c>
      <c r="M55" s="70">
        <f t="shared" si="18"/>
        <v>367.40000000000003</v>
      </c>
      <c r="N55" s="70">
        <f t="shared" si="18"/>
        <v>266.9</v>
      </c>
      <c r="O55" s="70">
        <f t="shared" si="18"/>
        <v>45.5</v>
      </c>
      <c r="P55" s="70"/>
      <c r="Q55" s="71"/>
      <c r="R55" s="70">
        <f>SUM(R6:R10,R13:R17,R22:R26,R29:R33,R38:R42,R45:R50)</f>
        <v>155.5</v>
      </c>
      <c r="S55" s="125">
        <f>SUM(S6:S10,S13:S17,S22:S26,S29:S33,S38:S42,S45:S50)</f>
        <v>420.9799999999999</v>
      </c>
      <c r="T55" s="70">
        <f>SUM(T6:T10,T13:T17,T22:T26,T29:T33,T38:T42,T45:T50)</f>
        <v>47.89999999999999</v>
      </c>
      <c r="U55" s="70">
        <f>SUM(U6:U10,U13:U17,U22:U26,U29:U33,U38:U42,U45:U50)</f>
        <v>127.8</v>
      </c>
      <c r="V55" s="70">
        <f>SUM(V6:V10,V13:V17,V22:V26,V29:V33,V38:V42,V45:V50)</f>
        <v>264.5</v>
      </c>
      <c r="W55" s="71"/>
      <c r="X55" s="73"/>
    </row>
    <row r="56" spans="2:24" ht="13.5">
      <c r="B56" s="161" t="s">
        <v>58</v>
      </c>
      <c r="C56" s="136" t="s">
        <v>30</v>
      </c>
      <c r="D56" s="137">
        <f>AVERAGE(D6:D10,D13:D17,D22:D26,D29:D33,D38:D42,D45:D50)</f>
        <v>7.967741935483868</v>
      </c>
      <c r="E56" s="137">
        <f>AVERAGE(E6:E10,E13:E17,E22:E26,E29:E33,E38:E42,E45:E50)</f>
        <v>13.42258064516129</v>
      </c>
      <c r="F56" s="138"/>
      <c r="G56" s="137">
        <f>AVERAGE(G6:G10,G13:G17,G22:G26,G29:G33,G38:G42,G45:G50)</f>
        <v>3.2032258064516124</v>
      </c>
      <c r="H56" s="139"/>
      <c r="I56" s="137">
        <f aca="true" t="shared" si="19" ref="I56:N56">AVERAGE(I6:I10,I13:I17,I22:I26,I29:I33,I38:I42,I45:I50)</f>
        <v>74.00645161290322</v>
      </c>
      <c r="J56" s="137">
        <f t="shared" si="19"/>
        <v>75.69677419354839</v>
      </c>
      <c r="K56" s="137">
        <f t="shared" si="19"/>
        <v>71.66451612903225</v>
      </c>
      <c r="L56" s="137">
        <f t="shared" si="19"/>
        <v>10.096774193548391</v>
      </c>
      <c r="M56" s="137">
        <f t="shared" si="19"/>
        <v>11.851612903225808</v>
      </c>
      <c r="N56" s="137">
        <f t="shared" si="19"/>
        <v>8.609677419354838</v>
      </c>
      <c r="O56" s="137"/>
      <c r="P56" s="137"/>
      <c r="Q56" s="139"/>
      <c r="R56" s="137"/>
      <c r="S56" s="140">
        <f>AVERAGE(S6:S10,S13:S17,S22:S26,S29:S33,S38:S42,S45:S50)</f>
        <v>13.579999999999997</v>
      </c>
      <c r="T56" s="137">
        <f>AVERAGE(T6:T10,T13:T17,T22:T26,T29:T33,T38:T42,T45:T50)</f>
        <v>1.5451612903225804</v>
      </c>
      <c r="U56" s="137">
        <f>AVERAGE(U6:U10,U13:U17,U22:U26,U29:U33,U38:U42,U45:U50)</f>
        <v>4.12258064516129</v>
      </c>
      <c r="V56" s="137">
        <f>AVERAGE(V6:V10,V13:V17,V22:V26,V29:V33,V38:V42,V45:V50)</f>
        <v>8.53225806451613</v>
      </c>
      <c r="W56" s="139"/>
      <c r="X56" s="141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3937007874015748" bottom="0.3937007874015748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A1" sqref="A1"/>
    </sheetView>
  </sheetViews>
  <sheetFormatPr defaultColWidth="9.00390625" defaultRowHeight="13.5"/>
  <cols>
    <col min="1" max="1" width="2.25390625" style="113" customWidth="1"/>
    <col min="2" max="2" width="7.125" style="113" bestFit="1" customWidth="1"/>
    <col min="3" max="3" width="5.25390625" style="113" bestFit="1" customWidth="1"/>
    <col min="4" max="24" width="8.125" style="113" customWidth="1"/>
    <col min="25" max="25" width="10.50390625" style="114" customWidth="1"/>
    <col min="26" max="16384" width="9.00390625" style="113" customWidth="1"/>
  </cols>
  <sheetData>
    <row r="2" spans="2:5" ht="18.75">
      <c r="B2" s="110" t="str">
        <f>'1月'!B2</f>
        <v>２９</v>
      </c>
      <c r="C2" s="111" t="s">
        <v>27</v>
      </c>
      <c r="D2" s="145">
        <v>4</v>
      </c>
      <c r="E2" s="111" t="s">
        <v>191</v>
      </c>
    </row>
    <row r="3" ht="6.75" customHeight="1">
      <c r="B3" s="115"/>
    </row>
    <row r="4" spans="2:24" ht="13.5">
      <c r="B4" s="160" t="s">
        <v>29</v>
      </c>
      <c r="C4" s="162"/>
      <c r="D4" s="116" t="s">
        <v>30</v>
      </c>
      <c r="E4" s="164" t="s">
        <v>1</v>
      </c>
      <c r="F4" s="165"/>
      <c r="G4" s="159" t="s">
        <v>0</v>
      </c>
      <c r="H4" s="159"/>
      <c r="I4" s="164" t="s">
        <v>31</v>
      </c>
      <c r="J4" s="159"/>
      <c r="K4" s="165"/>
      <c r="L4" s="164" t="s">
        <v>32</v>
      </c>
      <c r="M4" s="159"/>
      <c r="N4" s="165"/>
      <c r="O4" s="159" t="s">
        <v>33</v>
      </c>
      <c r="P4" s="159"/>
      <c r="Q4" s="159"/>
      <c r="R4" s="117" t="s">
        <v>34</v>
      </c>
      <c r="S4" s="116" t="s">
        <v>35</v>
      </c>
      <c r="T4" s="164" t="s">
        <v>36</v>
      </c>
      <c r="U4" s="159"/>
      <c r="V4" s="159"/>
      <c r="W4" s="159"/>
      <c r="X4" s="165"/>
    </row>
    <row r="5" spans="2:24" ht="15.75">
      <c r="B5" s="161"/>
      <c r="C5" s="163"/>
      <c r="D5" s="118" t="s">
        <v>37</v>
      </c>
      <c r="E5" s="119" t="s">
        <v>38</v>
      </c>
      <c r="F5" s="119" t="s">
        <v>59</v>
      </c>
      <c r="G5" s="119" t="s">
        <v>38</v>
      </c>
      <c r="H5" s="119" t="s">
        <v>59</v>
      </c>
      <c r="I5" s="119" t="s">
        <v>30</v>
      </c>
      <c r="J5" s="119" t="s">
        <v>40</v>
      </c>
      <c r="K5" s="119" t="s">
        <v>41</v>
      </c>
      <c r="L5" s="119" t="s">
        <v>30</v>
      </c>
      <c r="M5" s="119" t="s">
        <v>40</v>
      </c>
      <c r="N5" s="119" t="s">
        <v>41</v>
      </c>
      <c r="O5" s="119" t="s">
        <v>42</v>
      </c>
      <c r="P5" s="119" t="s">
        <v>43</v>
      </c>
      <c r="Q5" s="119" t="s">
        <v>59</v>
      </c>
      <c r="R5" s="120" t="s">
        <v>44</v>
      </c>
      <c r="S5" s="118" t="s">
        <v>212</v>
      </c>
      <c r="T5" s="119" t="s">
        <v>30</v>
      </c>
      <c r="U5" s="119" t="s">
        <v>40</v>
      </c>
      <c r="V5" s="119" t="s">
        <v>61</v>
      </c>
      <c r="W5" s="119" t="s">
        <v>59</v>
      </c>
      <c r="X5" s="119" t="s">
        <v>47</v>
      </c>
    </row>
    <row r="6" spans="2:24" ht="13.5">
      <c r="B6" s="121"/>
      <c r="C6" s="122">
        <v>1</v>
      </c>
      <c r="D6" s="70">
        <v>6.7</v>
      </c>
      <c r="E6" s="70">
        <v>12</v>
      </c>
      <c r="F6" s="123">
        <v>0.6131944444444445</v>
      </c>
      <c r="G6" s="70">
        <v>3.6</v>
      </c>
      <c r="H6" s="133">
        <v>0.9402777777777778</v>
      </c>
      <c r="I6" s="70">
        <v>74.4</v>
      </c>
      <c r="J6" s="70">
        <v>75.6</v>
      </c>
      <c r="K6" s="70">
        <v>71.8</v>
      </c>
      <c r="L6" s="70">
        <v>10.8</v>
      </c>
      <c r="M6" s="70">
        <v>12.4</v>
      </c>
      <c r="N6" s="70">
        <v>9.8</v>
      </c>
      <c r="O6" s="70">
        <v>1.5</v>
      </c>
      <c r="P6" s="70">
        <v>0.5</v>
      </c>
      <c r="Q6" s="146" t="s">
        <v>188</v>
      </c>
      <c r="R6" s="70">
        <v>3.2</v>
      </c>
      <c r="S6" s="125">
        <v>10.65</v>
      </c>
      <c r="T6" s="70">
        <v>1.1</v>
      </c>
      <c r="U6" s="70">
        <v>2.2</v>
      </c>
      <c r="V6" s="70">
        <v>5.8</v>
      </c>
      <c r="W6" s="124">
        <v>0.5902777777777778</v>
      </c>
      <c r="X6" s="73" t="s">
        <v>106</v>
      </c>
    </row>
    <row r="7" spans="2:24" ht="13.5">
      <c r="B7" s="126"/>
      <c r="C7" s="127">
        <v>2</v>
      </c>
      <c r="D7" s="128">
        <v>8.1</v>
      </c>
      <c r="E7" s="128">
        <v>15.5</v>
      </c>
      <c r="F7" s="123">
        <v>0.625</v>
      </c>
      <c r="G7" s="128">
        <v>0.8</v>
      </c>
      <c r="H7" s="124">
        <v>0.24583333333333335</v>
      </c>
      <c r="I7" s="128">
        <v>73.8</v>
      </c>
      <c r="J7" s="128">
        <v>76.4</v>
      </c>
      <c r="K7" s="128">
        <v>70.8</v>
      </c>
      <c r="L7" s="128">
        <v>11.4</v>
      </c>
      <c r="M7" s="128">
        <v>14.3</v>
      </c>
      <c r="N7" s="128">
        <v>8.8</v>
      </c>
      <c r="O7" s="128">
        <v>0</v>
      </c>
      <c r="P7" s="128"/>
      <c r="Q7" s="124"/>
      <c r="R7" s="128">
        <v>10.7</v>
      </c>
      <c r="S7" s="129">
        <v>24.78</v>
      </c>
      <c r="T7" s="128">
        <v>1.8</v>
      </c>
      <c r="U7" s="128">
        <v>4.6</v>
      </c>
      <c r="V7" s="128">
        <v>8.2</v>
      </c>
      <c r="W7" s="124">
        <v>0.6430555555555556</v>
      </c>
      <c r="X7" s="130" t="s">
        <v>189</v>
      </c>
    </row>
    <row r="8" spans="2:24" ht="13.5">
      <c r="B8" s="126"/>
      <c r="C8" s="127">
        <v>3</v>
      </c>
      <c r="D8" s="128">
        <v>9.5</v>
      </c>
      <c r="E8" s="128">
        <v>17.5</v>
      </c>
      <c r="F8" s="123">
        <v>0.6104166666666667</v>
      </c>
      <c r="G8" s="128">
        <v>1.8</v>
      </c>
      <c r="H8" s="124">
        <v>0.14722222222222223</v>
      </c>
      <c r="I8" s="128">
        <v>73.3</v>
      </c>
      <c r="J8" s="128">
        <v>76.1</v>
      </c>
      <c r="K8" s="128">
        <v>70.2</v>
      </c>
      <c r="L8" s="128">
        <v>12.2</v>
      </c>
      <c r="M8" s="128">
        <v>15.2</v>
      </c>
      <c r="N8" s="128">
        <v>9.5</v>
      </c>
      <c r="O8" s="128">
        <v>0</v>
      </c>
      <c r="P8" s="128"/>
      <c r="Q8" s="133"/>
      <c r="R8" s="128">
        <v>10.6</v>
      </c>
      <c r="S8" s="129">
        <v>24.75</v>
      </c>
      <c r="T8" s="128">
        <v>1.5</v>
      </c>
      <c r="U8" s="128">
        <v>3.9</v>
      </c>
      <c r="V8" s="128">
        <v>7.1</v>
      </c>
      <c r="W8" s="124">
        <v>0.4993055555555555</v>
      </c>
      <c r="X8" s="130" t="s">
        <v>190</v>
      </c>
    </row>
    <row r="9" spans="2:24" ht="13.5">
      <c r="B9" s="126"/>
      <c r="C9" s="127">
        <v>4</v>
      </c>
      <c r="D9" s="128">
        <v>12.8</v>
      </c>
      <c r="E9" s="128">
        <v>20.5</v>
      </c>
      <c r="F9" s="123">
        <v>0.5805555555555556</v>
      </c>
      <c r="G9" s="128">
        <v>6.1</v>
      </c>
      <c r="H9" s="133">
        <v>0.25625000000000003</v>
      </c>
      <c r="I9" s="128">
        <v>72.4</v>
      </c>
      <c r="J9" s="128">
        <v>74.9</v>
      </c>
      <c r="K9" s="128">
        <v>69.5</v>
      </c>
      <c r="L9" s="128">
        <v>13.2</v>
      </c>
      <c r="M9" s="128">
        <v>16.1</v>
      </c>
      <c r="N9" s="128">
        <v>10.7</v>
      </c>
      <c r="O9" s="128">
        <v>0</v>
      </c>
      <c r="P9" s="128"/>
      <c r="Q9" s="124"/>
      <c r="R9" s="128">
        <v>10.7</v>
      </c>
      <c r="S9" s="129">
        <v>25.38</v>
      </c>
      <c r="T9" s="128">
        <v>1.6</v>
      </c>
      <c r="U9" s="128">
        <v>4.6</v>
      </c>
      <c r="V9" s="128">
        <v>8.3</v>
      </c>
      <c r="W9" s="124">
        <v>0.6152777777777778</v>
      </c>
      <c r="X9" s="130" t="s">
        <v>194</v>
      </c>
    </row>
    <row r="10" spans="2:24" ht="13.5">
      <c r="B10" s="126"/>
      <c r="C10" s="127">
        <v>5</v>
      </c>
      <c r="D10" s="128">
        <v>14.4</v>
      </c>
      <c r="E10" s="128">
        <v>20.6</v>
      </c>
      <c r="F10" s="123">
        <v>0.5923611111111111</v>
      </c>
      <c r="G10" s="128">
        <v>7.8</v>
      </c>
      <c r="H10" s="133">
        <v>0.19722222222222222</v>
      </c>
      <c r="I10" s="128">
        <v>72</v>
      </c>
      <c r="J10" s="128">
        <v>74.3</v>
      </c>
      <c r="K10" s="128">
        <v>69.7</v>
      </c>
      <c r="L10" s="128">
        <v>13.4</v>
      </c>
      <c r="M10" s="128">
        <v>15.2</v>
      </c>
      <c r="N10" s="128">
        <v>11.6</v>
      </c>
      <c r="O10" s="128">
        <v>0</v>
      </c>
      <c r="P10" s="128"/>
      <c r="Q10" s="124"/>
      <c r="R10" s="128">
        <v>3.7</v>
      </c>
      <c r="S10" s="129">
        <v>13.65</v>
      </c>
      <c r="T10" s="128">
        <v>1.5</v>
      </c>
      <c r="U10" s="128">
        <v>3.1</v>
      </c>
      <c r="V10" s="128">
        <v>8.2</v>
      </c>
      <c r="W10" s="124">
        <v>0.5854166666666667</v>
      </c>
      <c r="X10" s="130" t="s">
        <v>195</v>
      </c>
    </row>
    <row r="11" spans="2:24" ht="13.5">
      <c r="B11" s="160" t="s">
        <v>48</v>
      </c>
      <c r="C11" s="131" t="s">
        <v>49</v>
      </c>
      <c r="D11" s="70">
        <f>SUM(D6:D10)</f>
        <v>51.5</v>
      </c>
      <c r="E11" s="70">
        <f>SUM(E6:E10)</f>
        <v>86.1</v>
      </c>
      <c r="F11" s="132"/>
      <c r="G11" s="70">
        <f>SUM(G6:G10)</f>
        <v>20.1</v>
      </c>
      <c r="H11" s="71"/>
      <c r="I11" s="70">
        <f aca="true" t="shared" si="0" ref="I11:P11">SUM(I6:I10)</f>
        <v>365.9</v>
      </c>
      <c r="J11" s="70">
        <f t="shared" si="0"/>
        <v>377.3</v>
      </c>
      <c r="K11" s="70">
        <f t="shared" si="0"/>
        <v>352</v>
      </c>
      <c r="L11" s="70">
        <f t="shared" si="0"/>
        <v>61.00000000000001</v>
      </c>
      <c r="M11" s="70">
        <f t="shared" si="0"/>
        <v>73.2</v>
      </c>
      <c r="N11" s="70">
        <f t="shared" si="0"/>
        <v>50.4</v>
      </c>
      <c r="O11" s="70">
        <f t="shared" si="0"/>
        <v>1.5</v>
      </c>
      <c r="P11" s="70">
        <f t="shared" si="0"/>
        <v>0.5</v>
      </c>
      <c r="Q11" s="71"/>
      <c r="R11" s="70">
        <f>SUM(R6:R10)</f>
        <v>38.900000000000006</v>
      </c>
      <c r="S11" s="125">
        <f>SUM(S6:S10)</f>
        <v>99.21000000000001</v>
      </c>
      <c r="T11" s="70">
        <f>SUM(T6:T10)</f>
        <v>7.5</v>
      </c>
      <c r="U11" s="70">
        <f>SUM(U6:U10)</f>
        <v>18.4</v>
      </c>
      <c r="V11" s="70">
        <f>SUM(V6:V10)</f>
        <v>37.6</v>
      </c>
      <c r="W11" s="71"/>
      <c r="X11" s="73"/>
    </row>
    <row r="12" spans="2:24" ht="13.5">
      <c r="B12" s="161"/>
      <c r="C12" s="136" t="s">
        <v>30</v>
      </c>
      <c r="D12" s="137">
        <f>AVERAGE(D6:D10)</f>
        <v>10.3</v>
      </c>
      <c r="E12" s="137">
        <f>AVERAGE(E6:E10)</f>
        <v>17.22</v>
      </c>
      <c r="F12" s="138"/>
      <c r="G12" s="137">
        <f>AVERAGE(G6:G10)</f>
        <v>4.0200000000000005</v>
      </c>
      <c r="H12" s="139"/>
      <c r="I12" s="137">
        <f aca="true" t="shared" si="1" ref="I12:N12">AVERAGE(I6:I10)</f>
        <v>73.17999999999999</v>
      </c>
      <c r="J12" s="137">
        <f t="shared" si="1"/>
        <v>75.46000000000001</v>
      </c>
      <c r="K12" s="137">
        <f t="shared" si="1"/>
        <v>70.4</v>
      </c>
      <c r="L12" s="137">
        <f t="shared" si="1"/>
        <v>12.200000000000001</v>
      </c>
      <c r="M12" s="137">
        <f t="shared" si="1"/>
        <v>14.64</v>
      </c>
      <c r="N12" s="137">
        <f t="shared" si="1"/>
        <v>10.08</v>
      </c>
      <c r="O12" s="137"/>
      <c r="P12" s="137"/>
      <c r="Q12" s="139"/>
      <c r="R12" s="137"/>
      <c r="S12" s="140">
        <f>AVERAGE(S6:S10)</f>
        <v>19.842000000000002</v>
      </c>
      <c r="T12" s="137">
        <f>AVERAGE(T6:T10)</f>
        <v>1.5</v>
      </c>
      <c r="U12" s="137">
        <f>AVERAGE(U6:U10)</f>
        <v>3.6799999999999997</v>
      </c>
      <c r="V12" s="137">
        <f>AVERAGE(V6:V10)</f>
        <v>7.5200000000000005</v>
      </c>
      <c r="W12" s="139"/>
      <c r="X12" s="141"/>
    </row>
    <row r="13" spans="2:24" ht="13.5">
      <c r="B13" s="126"/>
      <c r="C13" s="127">
        <v>6</v>
      </c>
      <c r="D13" s="70">
        <v>17.2</v>
      </c>
      <c r="E13" s="70">
        <v>19.9</v>
      </c>
      <c r="F13" s="123">
        <v>0.5909722222222222</v>
      </c>
      <c r="G13" s="70">
        <v>13.1</v>
      </c>
      <c r="H13" s="124">
        <v>0.029861111111111113</v>
      </c>
      <c r="I13" s="70">
        <v>71.2</v>
      </c>
      <c r="J13" s="70">
        <v>72.5</v>
      </c>
      <c r="K13" s="70">
        <v>70.1</v>
      </c>
      <c r="L13" s="70">
        <v>14.1</v>
      </c>
      <c r="M13" s="70">
        <v>15.1</v>
      </c>
      <c r="N13" s="70">
        <v>12.9</v>
      </c>
      <c r="O13" s="70">
        <v>1.5</v>
      </c>
      <c r="P13" s="70">
        <v>0.5</v>
      </c>
      <c r="Q13" s="135" t="s">
        <v>196</v>
      </c>
      <c r="R13" s="70">
        <v>0.6</v>
      </c>
      <c r="S13" s="125">
        <v>9.16</v>
      </c>
      <c r="T13" s="70">
        <v>1.8</v>
      </c>
      <c r="U13" s="70">
        <v>3.2</v>
      </c>
      <c r="V13" s="70">
        <v>10.1</v>
      </c>
      <c r="W13" s="124">
        <v>0.7041666666666666</v>
      </c>
      <c r="X13" s="73" t="s">
        <v>197</v>
      </c>
    </row>
    <row r="14" spans="2:24" ht="13.5">
      <c r="B14" s="126"/>
      <c r="C14" s="127">
        <v>7</v>
      </c>
      <c r="D14" s="128">
        <v>17.8</v>
      </c>
      <c r="E14" s="128">
        <v>19.1</v>
      </c>
      <c r="F14" s="123">
        <v>0.8173611111111111</v>
      </c>
      <c r="G14" s="128">
        <v>16.1</v>
      </c>
      <c r="H14" s="124">
        <v>0.13125</v>
      </c>
      <c r="I14" s="128">
        <v>71</v>
      </c>
      <c r="J14" s="128">
        <v>71.7</v>
      </c>
      <c r="K14" s="128">
        <v>70.5</v>
      </c>
      <c r="L14" s="128">
        <v>15.5</v>
      </c>
      <c r="M14" s="128">
        <v>16.5</v>
      </c>
      <c r="N14" s="128">
        <v>14.4</v>
      </c>
      <c r="O14" s="128">
        <v>31.5</v>
      </c>
      <c r="P14" s="128">
        <v>5.5</v>
      </c>
      <c r="Q14" s="134" t="s">
        <v>198</v>
      </c>
      <c r="R14" s="128">
        <v>0</v>
      </c>
      <c r="S14" s="129">
        <v>3.77</v>
      </c>
      <c r="T14" s="128">
        <v>1.7</v>
      </c>
      <c r="U14" s="128">
        <v>3.1</v>
      </c>
      <c r="V14" s="128">
        <v>8.9</v>
      </c>
      <c r="W14" s="124">
        <v>0.4909722222222222</v>
      </c>
      <c r="X14" s="130" t="s">
        <v>199</v>
      </c>
    </row>
    <row r="15" spans="2:24" ht="13.5">
      <c r="B15" s="126"/>
      <c r="C15" s="127">
        <v>8</v>
      </c>
      <c r="D15" s="128">
        <v>19.5</v>
      </c>
      <c r="E15" s="128">
        <v>20.5</v>
      </c>
      <c r="F15" s="123">
        <v>0.4666666666666666</v>
      </c>
      <c r="G15" s="128">
        <v>18.6</v>
      </c>
      <c r="H15" s="124">
        <v>0.9201388888888888</v>
      </c>
      <c r="I15" s="128">
        <v>70.5</v>
      </c>
      <c r="J15" s="128">
        <v>70.8</v>
      </c>
      <c r="K15" s="128">
        <v>69.9</v>
      </c>
      <c r="L15" s="128">
        <v>17</v>
      </c>
      <c r="M15" s="128">
        <v>17.7</v>
      </c>
      <c r="N15" s="128">
        <v>16.3</v>
      </c>
      <c r="O15" s="128">
        <v>10.5</v>
      </c>
      <c r="P15" s="128">
        <v>4.5</v>
      </c>
      <c r="Q15" s="124">
        <v>0.041666666666666664</v>
      </c>
      <c r="R15" s="128">
        <v>0</v>
      </c>
      <c r="S15" s="129">
        <v>4.25</v>
      </c>
      <c r="T15" s="128">
        <v>1.7</v>
      </c>
      <c r="U15" s="128">
        <v>3.3</v>
      </c>
      <c r="V15" s="128">
        <v>8.1</v>
      </c>
      <c r="W15" s="124">
        <v>0.6666666666666666</v>
      </c>
      <c r="X15" s="130" t="s">
        <v>200</v>
      </c>
    </row>
    <row r="16" spans="2:24" ht="13.5">
      <c r="B16" s="126"/>
      <c r="C16" s="127">
        <v>9</v>
      </c>
      <c r="D16" s="128">
        <v>16.6</v>
      </c>
      <c r="E16" s="128">
        <v>20.1</v>
      </c>
      <c r="F16" s="123">
        <v>0.579861111111111</v>
      </c>
      <c r="G16" s="128">
        <v>11.5</v>
      </c>
      <c r="H16" s="124">
        <v>0.9402777777777778</v>
      </c>
      <c r="I16" s="128">
        <v>71.2</v>
      </c>
      <c r="J16" s="128">
        <v>73</v>
      </c>
      <c r="K16" s="128">
        <v>69.8</v>
      </c>
      <c r="L16" s="128">
        <v>17.9</v>
      </c>
      <c r="M16" s="128">
        <v>19.8</v>
      </c>
      <c r="N16" s="128">
        <v>16.8</v>
      </c>
      <c r="O16" s="128">
        <v>8</v>
      </c>
      <c r="P16" s="128">
        <v>3</v>
      </c>
      <c r="Q16" s="124">
        <v>0.375</v>
      </c>
      <c r="R16" s="128">
        <v>5.1</v>
      </c>
      <c r="S16" s="129">
        <v>14.53</v>
      </c>
      <c r="T16" s="128">
        <v>1.4</v>
      </c>
      <c r="U16" s="128">
        <v>4.3</v>
      </c>
      <c r="V16" s="128">
        <v>8.6</v>
      </c>
      <c r="W16" s="124">
        <v>0.32430555555555557</v>
      </c>
      <c r="X16" s="130" t="s">
        <v>200</v>
      </c>
    </row>
    <row r="17" spans="2:24" ht="13.5">
      <c r="B17" s="126"/>
      <c r="C17" s="127">
        <v>10</v>
      </c>
      <c r="D17" s="128">
        <v>11.1</v>
      </c>
      <c r="E17" s="128">
        <v>13.9</v>
      </c>
      <c r="F17" s="123">
        <v>0.4840277777777778</v>
      </c>
      <c r="G17" s="128">
        <v>8.8</v>
      </c>
      <c r="H17" s="124">
        <v>0.25833333333333336</v>
      </c>
      <c r="I17" s="128">
        <v>72.9</v>
      </c>
      <c r="J17" s="128">
        <v>73.9</v>
      </c>
      <c r="K17" s="128">
        <v>71.5</v>
      </c>
      <c r="L17" s="128">
        <v>15.3</v>
      </c>
      <c r="M17" s="128">
        <v>16.8</v>
      </c>
      <c r="N17" s="128">
        <v>14.7</v>
      </c>
      <c r="O17" s="128">
        <v>2.5</v>
      </c>
      <c r="P17" s="128">
        <v>0.5</v>
      </c>
      <c r="Q17" s="146" t="s">
        <v>201</v>
      </c>
      <c r="R17" s="128">
        <v>0</v>
      </c>
      <c r="S17" s="129">
        <v>5.5</v>
      </c>
      <c r="T17" s="128">
        <v>1</v>
      </c>
      <c r="U17" s="128">
        <v>2.5</v>
      </c>
      <c r="V17" s="128">
        <v>6.4</v>
      </c>
      <c r="W17" s="124">
        <v>0.07708333333333334</v>
      </c>
      <c r="X17" s="130" t="s">
        <v>202</v>
      </c>
    </row>
    <row r="18" spans="2:24" ht="13.5">
      <c r="B18" s="160" t="s">
        <v>50</v>
      </c>
      <c r="C18" s="131" t="s">
        <v>49</v>
      </c>
      <c r="D18" s="70">
        <f>SUM(D13:D17)</f>
        <v>82.19999999999999</v>
      </c>
      <c r="E18" s="70">
        <f>SUM(E13:E17)</f>
        <v>93.5</v>
      </c>
      <c r="F18" s="132"/>
      <c r="G18" s="70">
        <f>SUM(G13:G17)</f>
        <v>68.10000000000001</v>
      </c>
      <c r="H18" s="71"/>
      <c r="I18" s="70">
        <f aca="true" t="shared" si="2" ref="I18:P18">SUM(I13:I17)</f>
        <v>356.79999999999995</v>
      </c>
      <c r="J18" s="70">
        <f t="shared" si="2"/>
        <v>361.9</v>
      </c>
      <c r="K18" s="70">
        <f t="shared" si="2"/>
        <v>351.8</v>
      </c>
      <c r="L18" s="70">
        <f t="shared" si="2"/>
        <v>79.8</v>
      </c>
      <c r="M18" s="70">
        <f t="shared" si="2"/>
        <v>85.89999999999999</v>
      </c>
      <c r="N18" s="70">
        <f t="shared" si="2"/>
        <v>75.10000000000001</v>
      </c>
      <c r="O18" s="70">
        <f t="shared" si="2"/>
        <v>54</v>
      </c>
      <c r="P18" s="70">
        <f t="shared" si="2"/>
        <v>14</v>
      </c>
      <c r="Q18" s="71"/>
      <c r="R18" s="70">
        <f>SUM(R13:R17)</f>
        <v>5.699999999999999</v>
      </c>
      <c r="S18" s="125">
        <f>SUM(S13:S17)</f>
        <v>37.21</v>
      </c>
      <c r="T18" s="70">
        <f>SUM(T13:T17)</f>
        <v>7.6</v>
      </c>
      <c r="U18" s="70">
        <f>SUM(U13:U17)</f>
        <v>16.400000000000002</v>
      </c>
      <c r="V18" s="70">
        <f>SUM(V13:V17)</f>
        <v>42.1</v>
      </c>
      <c r="W18" s="71"/>
      <c r="X18" s="73"/>
    </row>
    <row r="19" spans="2:24" ht="13.5">
      <c r="B19" s="161"/>
      <c r="C19" s="136" t="s">
        <v>30</v>
      </c>
      <c r="D19" s="137">
        <f>AVERAGE(D13:D17)</f>
        <v>16.439999999999998</v>
      </c>
      <c r="E19" s="137">
        <f>AVERAGE(E13:E17)</f>
        <v>18.7</v>
      </c>
      <c r="F19" s="138"/>
      <c r="G19" s="137">
        <f>AVERAGE(G13:G17)</f>
        <v>13.620000000000001</v>
      </c>
      <c r="H19" s="139"/>
      <c r="I19" s="137">
        <f aca="true" t="shared" si="3" ref="I19:N19">AVERAGE(I13:I17)</f>
        <v>71.35999999999999</v>
      </c>
      <c r="J19" s="137">
        <f t="shared" si="3"/>
        <v>72.38</v>
      </c>
      <c r="K19" s="137">
        <f t="shared" si="3"/>
        <v>70.36</v>
      </c>
      <c r="L19" s="137">
        <f t="shared" si="3"/>
        <v>15.959999999999999</v>
      </c>
      <c r="M19" s="137">
        <f t="shared" si="3"/>
        <v>17.18</v>
      </c>
      <c r="N19" s="137">
        <f t="shared" si="3"/>
        <v>15.020000000000001</v>
      </c>
      <c r="O19" s="137"/>
      <c r="P19" s="137"/>
      <c r="Q19" s="139"/>
      <c r="R19" s="137"/>
      <c r="S19" s="140">
        <f>AVERAGE(S13:S17)</f>
        <v>7.442</v>
      </c>
      <c r="T19" s="137">
        <f>AVERAGE(T13:T17)</f>
        <v>1.52</v>
      </c>
      <c r="U19" s="137">
        <f>AVERAGE(U13:U17)</f>
        <v>3.2800000000000002</v>
      </c>
      <c r="V19" s="137">
        <f>AVERAGE(V13:V17)</f>
        <v>8.42</v>
      </c>
      <c r="W19" s="139"/>
      <c r="X19" s="141"/>
    </row>
    <row r="20" spans="2:24" ht="13.5">
      <c r="B20" s="160" t="s">
        <v>51</v>
      </c>
      <c r="C20" s="131" t="s">
        <v>49</v>
      </c>
      <c r="D20" s="70">
        <f>SUM(D6:D10,D13:D17)</f>
        <v>133.7</v>
      </c>
      <c r="E20" s="70">
        <f>SUM(E6:E10,E13:E17)</f>
        <v>179.6</v>
      </c>
      <c r="F20" s="132"/>
      <c r="G20" s="70">
        <f>SUM(G6:G10,G13:G17)</f>
        <v>88.2</v>
      </c>
      <c r="H20" s="71"/>
      <c r="I20" s="70">
        <f aca="true" t="shared" si="4" ref="I20:P20">SUM(I6:I10,I13:I17)</f>
        <v>722.6999999999999</v>
      </c>
      <c r="J20" s="70">
        <f t="shared" si="4"/>
        <v>739.1999999999999</v>
      </c>
      <c r="K20" s="70">
        <f t="shared" si="4"/>
        <v>703.8</v>
      </c>
      <c r="L20" s="70">
        <f t="shared" si="4"/>
        <v>140.8</v>
      </c>
      <c r="M20" s="70">
        <f t="shared" si="4"/>
        <v>159.10000000000002</v>
      </c>
      <c r="N20" s="70">
        <f t="shared" si="4"/>
        <v>125.5</v>
      </c>
      <c r="O20" s="70">
        <f t="shared" si="4"/>
        <v>55.5</v>
      </c>
      <c r="P20" s="70">
        <f t="shared" si="4"/>
        <v>14.5</v>
      </c>
      <c r="Q20" s="71"/>
      <c r="R20" s="70">
        <f>SUM(R6:R10,R13:R17)</f>
        <v>44.60000000000001</v>
      </c>
      <c r="S20" s="125">
        <f>SUM(S6:S10,S13:S17)</f>
        <v>136.42</v>
      </c>
      <c r="T20" s="70">
        <f>SUM(T6:T10,T13:T17)</f>
        <v>15.1</v>
      </c>
      <c r="U20" s="70">
        <f>SUM(U6:U10,U13:U17)</f>
        <v>34.8</v>
      </c>
      <c r="V20" s="70">
        <f>SUM(V6:V10,V13:V17)</f>
        <v>79.7</v>
      </c>
      <c r="W20" s="71"/>
      <c r="X20" s="73"/>
    </row>
    <row r="21" spans="2:24" ht="13.5">
      <c r="B21" s="161"/>
      <c r="C21" s="136" t="s">
        <v>30</v>
      </c>
      <c r="D21" s="137">
        <f>AVERAGE(D6:D10,D13:D17)</f>
        <v>13.37</v>
      </c>
      <c r="E21" s="137">
        <f>AVERAGE(E6:E10,E13:E17)</f>
        <v>17.96</v>
      </c>
      <c r="F21" s="138"/>
      <c r="G21" s="137">
        <f>AVERAGE(G6:G10,G13:G17)</f>
        <v>8.82</v>
      </c>
      <c r="H21" s="139"/>
      <c r="I21" s="137">
        <f aca="true" t="shared" si="5" ref="I21:N21">AVERAGE(I6:I10,I13:I17)</f>
        <v>72.27</v>
      </c>
      <c r="J21" s="137">
        <f t="shared" si="5"/>
        <v>73.91999999999999</v>
      </c>
      <c r="K21" s="137">
        <f t="shared" si="5"/>
        <v>70.38</v>
      </c>
      <c r="L21" s="137">
        <f t="shared" si="5"/>
        <v>14.080000000000002</v>
      </c>
      <c r="M21" s="137">
        <f t="shared" si="5"/>
        <v>15.910000000000002</v>
      </c>
      <c r="N21" s="137">
        <f t="shared" si="5"/>
        <v>12.55</v>
      </c>
      <c r="O21" s="137"/>
      <c r="P21" s="137"/>
      <c r="Q21" s="139"/>
      <c r="R21" s="137"/>
      <c r="S21" s="140">
        <f>AVERAGE(S6:S10,S13:S17)</f>
        <v>13.642</v>
      </c>
      <c r="T21" s="137">
        <f>AVERAGE(T6:T10,T13:T17)</f>
        <v>1.51</v>
      </c>
      <c r="U21" s="137">
        <f>AVERAGE(U6:U10,U13:U17)</f>
        <v>3.4799999999999995</v>
      </c>
      <c r="V21" s="137">
        <f>AVERAGE(V6:V10,V13:V17)</f>
        <v>7.970000000000001</v>
      </c>
      <c r="W21" s="139"/>
      <c r="X21" s="141"/>
    </row>
    <row r="22" spans="2:24" ht="13.5">
      <c r="B22" s="126"/>
      <c r="C22" s="127">
        <v>11</v>
      </c>
      <c r="D22" s="70">
        <v>12.3</v>
      </c>
      <c r="E22" s="70">
        <v>15.8</v>
      </c>
      <c r="F22" s="123">
        <v>0.6118055555555556</v>
      </c>
      <c r="G22" s="70">
        <v>10.2</v>
      </c>
      <c r="H22" s="133">
        <v>0.049305555555555554</v>
      </c>
      <c r="I22" s="70">
        <v>72.5</v>
      </c>
      <c r="J22" s="70">
        <v>73.3</v>
      </c>
      <c r="K22" s="70">
        <v>70.9</v>
      </c>
      <c r="L22" s="70">
        <v>14.7</v>
      </c>
      <c r="M22" s="70">
        <v>15.7</v>
      </c>
      <c r="N22" s="70">
        <v>13.9</v>
      </c>
      <c r="O22" s="70">
        <v>9.5</v>
      </c>
      <c r="P22" s="70">
        <v>3.5</v>
      </c>
      <c r="Q22" s="124">
        <v>0.3333333333333333</v>
      </c>
      <c r="R22" s="70">
        <v>0</v>
      </c>
      <c r="S22" s="125">
        <v>4.56</v>
      </c>
      <c r="T22" s="70">
        <v>0.8</v>
      </c>
      <c r="U22" s="70">
        <v>3.5</v>
      </c>
      <c r="V22" s="70">
        <v>5.9</v>
      </c>
      <c r="W22" s="124">
        <v>0.6493055555555556</v>
      </c>
      <c r="X22" s="73" t="s">
        <v>203</v>
      </c>
    </row>
    <row r="23" spans="2:24" ht="13.5">
      <c r="B23" s="126"/>
      <c r="C23" s="127">
        <v>12</v>
      </c>
      <c r="D23" s="128">
        <v>13.1</v>
      </c>
      <c r="E23" s="128">
        <v>17.1</v>
      </c>
      <c r="F23" s="123">
        <v>0.5520833333333334</v>
      </c>
      <c r="G23" s="128">
        <v>6.7</v>
      </c>
      <c r="H23" s="124">
        <v>0.9930555555555555</v>
      </c>
      <c r="I23" s="128">
        <v>72.3</v>
      </c>
      <c r="J23" s="128">
        <v>74.7</v>
      </c>
      <c r="K23" s="128">
        <v>70.3</v>
      </c>
      <c r="L23" s="128">
        <v>15.2</v>
      </c>
      <c r="M23" s="128">
        <v>16.9</v>
      </c>
      <c r="N23" s="128">
        <v>13.8</v>
      </c>
      <c r="O23" s="128">
        <v>0</v>
      </c>
      <c r="P23" s="128"/>
      <c r="Q23" s="124"/>
      <c r="R23" s="128">
        <v>5.6</v>
      </c>
      <c r="S23" s="129">
        <v>16.64</v>
      </c>
      <c r="T23" s="128">
        <v>1.9</v>
      </c>
      <c r="U23" s="128">
        <v>4.4</v>
      </c>
      <c r="V23" s="128">
        <v>10.1</v>
      </c>
      <c r="W23" s="124">
        <v>0.26180555555555557</v>
      </c>
      <c r="X23" s="130" t="s">
        <v>204</v>
      </c>
    </row>
    <row r="24" spans="2:24" ht="13.5">
      <c r="B24" s="126"/>
      <c r="C24" s="127">
        <v>13</v>
      </c>
      <c r="D24" s="128">
        <v>11.6</v>
      </c>
      <c r="E24" s="128">
        <v>18.9</v>
      </c>
      <c r="F24" s="123">
        <v>0.6875</v>
      </c>
      <c r="G24" s="128">
        <v>3.9</v>
      </c>
      <c r="H24" s="124">
        <v>0.23958333333333334</v>
      </c>
      <c r="I24" s="128">
        <v>72.7</v>
      </c>
      <c r="J24" s="128">
        <v>75.5</v>
      </c>
      <c r="K24" s="128">
        <v>69.6</v>
      </c>
      <c r="L24" s="128">
        <v>15</v>
      </c>
      <c r="M24" s="128">
        <v>17.7</v>
      </c>
      <c r="N24" s="128">
        <v>12.4</v>
      </c>
      <c r="O24" s="128">
        <v>0</v>
      </c>
      <c r="P24" s="128"/>
      <c r="Q24" s="124"/>
      <c r="R24" s="128">
        <v>10.7</v>
      </c>
      <c r="S24" s="129">
        <v>25.71</v>
      </c>
      <c r="T24" s="128">
        <v>1.7</v>
      </c>
      <c r="U24" s="128">
        <v>4.2</v>
      </c>
      <c r="V24" s="128">
        <v>10.9</v>
      </c>
      <c r="W24" s="124">
        <v>0.5055555555555555</v>
      </c>
      <c r="X24" s="130" t="s">
        <v>205</v>
      </c>
    </row>
    <row r="25" spans="2:24" ht="13.5">
      <c r="B25" s="126"/>
      <c r="C25" s="127">
        <v>14</v>
      </c>
      <c r="D25" s="128">
        <v>16.4</v>
      </c>
      <c r="E25" s="128">
        <v>23.6</v>
      </c>
      <c r="F25" s="123">
        <v>0.5743055555555555</v>
      </c>
      <c r="G25" s="128">
        <v>7.8</v>
      </c>
      <c r="H25" s="124">
        <v>0.22083333333333333</v>
      </c>
      <c r="I25" s="128">
        <v>71.3</v>
      </c>
      <c r="J25" s="128">
        <v>74.3</v>
      </c>
      <c r="K25" s="128">
        <v>68.9</v>
      </c>
      <c r="L25" s="128">
        <v>15.8</v>
      </c>
      <c r="M25" s="128">
        <v>18.7</v>
      </c>
      <c r="N25" s="128">
        <v>13.3</v>
      </c>
      <c r="O25" s="128">
        <v>0</v>
      </c>
      <c r="P25" s="128"/>
      <c r="Q25" s="124"/>
      <c r="R25" s="128">
        <v>10.7</v>
      </c>
      <c r="S25" s="129">
        <v>25.03</v>
      </c>
      <c r="T25" s="128">
        <v>1.9</v>
      </c>
      <c r="U25" s="128">
        <v>3.7</v>
      </c>
      <c r="V25" s="128">
        <v>8.1</v>
      </c>
      <c r="W25" s="124">
        <v>0.6666666666666666</v>
      </c>
      <c r="X25" s="130" t="s">
        <v>206</v>
      </c>
    </row>
    <row r="26" spans="2:24" ht="13.5">
      <c r="B26" s="126"/>
      <c r="C26" s="127">
        <v>15</v>
      </c>
      <c r="D26" s="128">
        <v>19.2</v>
      </c>
      <c r="E26" s="128">
        <v>24.8</v>
      </c>
      <c r="F26" s="123">
        <v>0.5944444444444444</v>
      </c>
      <c r="G26" s="128">
        <v>14.7</v>
      </c>
      <c r="H26" s="124">
        <v>0.125</v>
      </c>
      <c r="I26" s="128">
        <v>70.4</v>
      </c>
      <c r="J26" s="128">
        <v>71.9</v>
      </c>
      <c r="K26" s="128">
        <v>68.7</v>
      </c>
      <c r="L26" s="128">
        <v>17.1</v>
      </c>
      <c r="M26" s="128">
        <v>19.5</v>
      </c>
      <c r="N26" s="128">
        <v>15</v>
      </c>
      <c r="O26" s="128">
        <v>0</v>
      </c>
      <c r="P26" s="128"/>
      <c r="Q26" s="124"/>
      <c r="R26" s="128">
        <v>8.5</v>
      </c>
      <c r="S26" s="129">
        <v>20.44</v>
      </c>
      <c r="T26" s="128">
        <v>1.5</v>
      </c>
      <c r="U26" s="128">
        <v>3.2</v>
      </c>
      <c r="V26" s="128">
        <v>7</v>
      </c>
      <c r="W26" s="124">
        <v>0.5479166666666667</v>
      </c>
      <c r="X26" s="130" t="s">
        <v>207</v>
      </c>
    </row>
    <row r="27" spans="2:24" ht="13.5">
      <c r="B27" s="160" t="s">
        <v>52</v>
      </c>
      <c r="C27" s="131" t="s">
        <v>49</v>
      </c>
      <c r="D27" s="70">
        <f>SUM(D22:D26)</f>
        <v>72.6</v>
      </c>
      <c r="E27" s="70">
        <f>SUM(E22:E26)</f>
        <v>100.2</v>
      </c>
      <c r="F27" s="132"/>
      <c r="G27" s="70">
        <f>SUM(G22:G26)</f>
        <v>43.3</v>
      </c>
      <c r="H27" s="71"/>
      <c r="I27" s="70">
        <f aca="true" t="shared" si="6" ref="I27:P27">SUM(I22:I26)</f>
        <v>359.20000000000005</v>
      </c>
      <c r="J27" s="70">
        <f t="shared" si="6"/>
        <v>369.70000000000005</v>
      </c>
      <c r="K27" s="70">
        <f t="shared" si="6"/>
        <v>348.4</v>
      </c>
      <c r="L27" s="70">
        <f t="shared" si="6"/>
        <v>77.80000000000001</v>
      </c>
      <c r="M27" s="70">
        <f t="shared" si="6"/>
        <v>88.5</v>
      </c>
      <c r="N27" s="70">
        <f t="shared" si="6"/>
        <v>68.4</v>
      </c>
      <c r="O27" s="70">
        <f t="shared" si="6"/>
        <v>9.5</v>
      </c>
      <c r="P27" s="70">
        <f t="shared" si="6"/>
        <v>3.5</v>
      </c>
      <c r="Q27" s="71"/>
      <c r="R27" s="70">
        <f>SUM(R22:R26)</f>
        <v>35.5</v>
      </c>
      <c r="S27" s="125">
        <f>SUM(S22:S26)</f>
        <v>92.38</v>
      </c>
      <c r="T27" s="70">
        <f>SUM(T22:T26)</f>
        <v>7.800000000000001</v>
      </c>
      <c r="U27" s="70">
        <f>SUM(U22:U26)</f>
        <v>19</v>
      </c>
      <c r="V27" s="70">
        <f>SUM(V22:V26)</f>
        <v>42</v>
      </c>
      <c r="W27" s="71"/>
      <c r="X27" s="73"/>
    </row>
    <row r="28" spans="2:24" ht="13.5">
      <c r="B28" s="161"/>
      <c r="C28" s="136" t="s">
        <v>30</v>
      </c>
      <c r="D28" s="137">
        <f>AVERAGE(D22:D26)</f>
        <v>14.52</v>
      </c>
      <c r="E28" s="137">
        <f>AVERAGE(E22:E26)</f>
        <v>20.04</v>
      </c>
      <c r="F28" s="138"/>
      <c r="G28" s="137">
        <f>AVERAGE(G22:G26)</f>
        <v>8.66</v>
      </c>
      <c r="H28" s="139"/>
      <c r="I28" s="137">
        <f aca="true" t="shared" si="7" ref="I28:N28">AVERAGE(I22:I26)</f>
        <v>71.84</v>
      </c>
      <c r="J28" s="137">
        <f t="shared" si="7"/>
        <v>73.94000000000001</v>
      </c>
      <c r="K28" s="137">
        <f t="shared" si="7"/>
        <v>69.67999999999999</v>
      </c>
      <c r="L28" s="137">
        <f t="shared" si="7"/>
        <v>15.560000000000002</v>
      </c>
      <c r="M28" s="137">
        <f t="shared" si="7"/>
        <v>17.7</v>
      </c>
      <c r="N28" s="137">
        <f t="shared" si="7"/>
        <v>13.680000000000001</v>
      </c>
      <c r="O28" s="137"/>
      <c r="P28" s="137"/>
      <c r="Q28" s="139"/>
      <c r="R28" s="137"/>
      <c r="S28" s="140">
        <f>AVERAGE(S22:S26)</f>
        <v>18.476</v>
      </c>
      <c r="T28" s="137">
        <f>AVERAGE(T22:T26)</f>
        <v>1.56</v>
      </c>
      <c r="U28" s="137">
        <f>AVERAGE(U22:U26)</f>
        <v>3.8</v>
      </c>
      <c r="V28" s="137">
        <f>AVERAGE(V22:V26)</f>
        <v>8.4</v>
      </c>
      <c r="W28" s="139"/>
      <c r="X28" s="141"/>
    </row>
    <row r="29" spans="2:24" ht="13.5">
      <c r="B29" s="126"/>
      <c r="C29" s="127">
        <v>16</v>
      </c>
      <c r="D29" s="70">
        <v>18.8</v>
      </c>
      <c r="E29" s="70">
        <v>25.3</v>
      </c>
      <c r="F29" s="123">
        <v>0.5840277777777778</v>
      </c>
      <c r="G29" s="70">
        <v>11.7</v>
      </c>
      <c r="H29" s="124">
        <v>0.1638888888888889</v>
      </c>
      <c r="I29" s="70">
        <v>70.5</v>
      </c>
      <c r="J29" s="70">
        <v>73</v>
      </c>
      <c r="K29" s="70">
        <v>68.6</v>
      </c>
      <c r="L29" s="70">
        <v>18.4</v>
      </c>
      <c r="M29" s="70">
        <v>21.1</v>
      </c>
      <c r="N29" s="70">
        <v>15.9</v>
      </c>
      <c r="O29" s="70">
        <v>0</v>
      </c>
      <c r="P29" s="70"/>
      <c r="Q29" s="124"/>
      <c r="R29" s="70">
        <v>10.6</v>
      </c>
      <c r="S29" s="125">
        <v>24.35</v>
      </c>
      <c r="T29" s="70">
        <v>1.6</v>
      </c>
      <c r="U29" s="70">
        <v>4.3</v>
      </c>
      <c r="V29" s="70">
        <v>6.3</v>
      </c>
      <c r="W29" s="124">
        <v>0.6430555555555556</v>
      </c>
      <c r="X29" s="73" t="s">
        <v>207</v>
      </c>
    </row>
    <row r="30" spans="2:24" ht="13.5">
      <c r="B30" s="126"/>
      <c r="C30" s="127">
        <v>17</v>
      </c>
      <c r="D30" s="128">
        <v>18.8</v>
      </c>
      <c r="E30" s="128">
        <v>21.3</v>
      </c>
      <c r="F30" s="123">
        <v>0.9215277777777778</v>
      </c>
      <c r="G30" s="128">
        <v>16.2</v>
      </c>
      <c r="H30" s="133">
        <v>0.12361111111111112</v>
      </c>
      <c r="I30" s="128">
        <v>70.8</v>
      </c>
      <c r="J30" s="128">
        <v>71.5</v>
      </c>
      <c r="K30" s="128">
        <v>69.8</v>
      </c>
      <c r="L30" s="128">
        <v>18</v>
      </c>
      <c r="M30" s="128">
        <v>18.6</v>
      </c>
      <c r="N30" s="128">
        <v>17.4</v>
      </c>
      <c r="O30" s="128">
        <v>53.5</v>
      </c>
      <c r="P30" s="128">
        <v>14</v>
      </c>
      <c r="Q30" s="133" t="s">
        <v>129</v>
      </c>
      <c r="R30" s="128">
        <v>0</v>
      </c>
      <c r="S30" s="129">
        <v>4.7</v>
      </c>
      <c r="T30" s="128">
        <v>2.1</v>
      </c>
      <c r="U30" s="128">
        <v>4.9</v>
      </c>
      <c r="V30" s="128">
        <v>17.7</v>
      </c>
      <c r="W30" s="124">
        <v>0.9340277777777778</v>
      </c>
      <c r="X30" s="130" t="s">
        <v>208</v>
      </c>
    </row>
    <row r="31" spans="2:24" ht="13.5">
      <c r="B31" s="126"/>
      <c r="C31" s="127">
        <v>18</v>
      </c>
      <c r="D31" s="128">
        <v>17.2</v>
      </c>
      <c r="E31" s="128">
        <v>21</v>
      </c>
      <c r="F31" s="123">
        <v>0.10555555555555556</v>
      </c>
      <c r="G31" s="128">
        <v>12.2</v>
      </c>
      <c r="H31" s="133">
        <v>0.9625</v>
      </c>
      <c r="I31" s="128">
        <v>71</v>
      </c>
      <c r="J31" s="128">
        <v>72.9</v>
      </c>
      <c r="K31" s="128">
        <v>69.4</v>
      </c>
      <c r="L31" s="128">
        <v>18.7</v>
      </c>
      <c r="M31" s="128">
        <v>20.2</v>
      </c>
      <c r="N31" s="128">
        <v>17.7</v>
      </c>
      <c r="O31" s="128">
        <v>40</v>
      </c>
      <c r="P31" s="128">
        <v>17.5</v>
      </c>
      <c r="Q31" s="124">
        <v>0.041666666666666664</v>
      </c>
      <c r="R31" s="128">
        <v>5.2</v>
      </c>
      <c r="S31" s="129">
        <v>15.07</v>
      </c>
      <c r="T31" s="128">
        <v>1.9</v>
      </c>
      <c r="U31" s="128">
        <v>6.6</v>
      </c>
      <c r="V31" s="128">
        <v>19.2</v>
      </c>
      <c r="W31" s="124">
        <v>0.09930555555555555</v>
      </c>
      <c r="X31" s="130" t="s">
        <v>209</v>
      </c>
    </row>
    <row r="32" spans="2:24" ht="13.5">
      <c r="B32" s="126"/>
      <c r="C32" s="127">
        <v>19</v>
      </c>
      <c r="D32" s="128">
        <v>16.1</v>
      </c>
      <c r="E32" s="128">
        <v>20.8</v>
      </c>
      <c r="F32" s="123">
        <v>0.6680555555555556</v>
      </c>
      <c r="G32" s="128">
        <v>11.9</v>
      </c>
      <c r="H32" s="124">
        <v>0.9513888888888888</v>
      </c>
      <c r="I32" s="128">
        <v>71.3</v>
      </c>
      <c r="J32" s="128">
        <v>72.9</v>
      </c>
      <c r="K32" s="128">
        <v>69.4</v>
      </c>
      <c r="L32" s="128">
        <v>18.2</v>
      </c>
      <c r="M32" s="128">
        <v>20.8</v>
      </c>
      <c r="N32" s="128">
        <v>16.3</v>
      </c>
      <c r="O32" s="128">
        <v>0</v>
      </c>
      <c r="P32" s="128"/>
      <c r="Q32" s="124"/>
      <c r="R32" s="128">
        <v>10.4</v>
      </c>
      <c r="S32" s="129">
        <v>25.53</v>
      </c>
      <c r="T32" s="128">
        <v>2.1</v>
      </c>
      <c r="U32" s="128">
        <v>5.1</v>
      </c>
      <c r="V32" s="128">
        <v>9.8</v>
      </c>
      <c r="W32" s="124">
        <v>0.5576388888888889</v>
      </c>
      <c r="X32" s="130" t="s">
        <v>210</v>
      </c>
    </row>
    <row r="33" spans="2:24" ht="13.5">
      <c r="B33" s="126"/>
      <c r="C33" s="127">
        <v>20</v>
      </c>
      <c r="D33" s="128">
        <v>14.1</v>
      </c>
      <c r="E33" s="128">
        <v>19.1</v>
      </c>
      <c r="F33" s="123">
        <v>0.4979166666666666</v>
      </c>
      <c r="G33" s="128">
        <v>7.2</v>
      </c>
      <c r="H33" s="124">
        <v>0.22916666666666666</v>
      </c>
      <c r="I33" s="128">
        <v>71.9</v>
      </c>
      <c r="J33" s="128">
        <v>74.5</v>
      </c>
      <c r="K33" s="128">
        <v>70.1</v>
      </c>
      <c r="L33" s="128">
        <v>17.1</v>
      </c>
      <c r="M33" s="128">
        <v>18.2</v>
      </c>
      <c r="N33" s="128">
        <v>15.6</v>
      </c>
      <c r="O33" s="128">
        <v>0</v>
      </c>
      <c r="P33" s="128"/>
      <c r="Q33" s="124"/>
      <c r="R33" s="128">
        <v>4.5</v>
      </c>
      <c r="S33" s="129">
        <v>13.73</v>
      </c>
      <c r="T33" s="128">
        <v>1.2</v>
      </c>
      <c r="U33" s="128">
        <v>3.3</v>
      </c>
      <c r="V33" s="128">
        <v>6.2</v>
      </c>
      <c r="W33" s="124">
        <v>0.4916666666666667</v>
      </c>
      <c r="X33" s="130" t="s">
        <v>211</v>
      </c>
    </row>
    <row r="34" spans="2:24" ht="13.5">
      <c r="B34" s="160" t="s">
        <v>53</v>
      </c>
      <c r="C34" s="131" t="s">
        <v>49</v>
      </c>
      <c r="D34" s="70">
        <f>SUM(D29:D33)</f>
        <v>85</v>
      </c>
      <c r="E34" s="70">
        <f>SUM(E29:E33)</f>
        <v>107.5</v>
      </c>
      <c r="F34" s="132"/>
      <c r="G34" s="70">
        <f>SUM(G29:G33)</f>
        <v>59.199999999999996</v>
      </c>
      <c r="H34" s="71"/>
      <c r="I34" s="70">
        <f aca="true" t="shared" si="8" ref="I34:P34">SUM(I29:I33)</f>
        <v>355.5</v>
      </c>
      <c r="J34" s="70">
        <f t="shared" si="8"/>
        <v>364.8</v>
      </c>
      <c r="K34" s="70">
        <f t="shared" si="8"/>
        <v>347.29999999999995</v>
      </c>
      <c r="L34" s="70">
        <f t="shared" si="8"/>
        <v>90.4</v>
      </c>
      <c r="M34" s="70">
        <f t="shared" si="8"/>
        <v>98.9</v>
      </c>
      <c r="N34" s="70">
        <f t="shared" si="8"/>
        <v>82.89999999999999</v>
      </c>
      <c r="O34" s="70">
        <f t="shared" si="8"/>
        <v>93.5</v>
      </c>
      <c r="P34" s="70">
        <f t="shared" si="8"/>
        <v>31.5</v>
      </c>
      <c r="Q34" s="71"/>
      <c r="R34" s="70">
        <f>SUM(R29:R33)</f>
        <v>30.700000000000003</v>
      </c>
      <c r="S34" s="125">
        <f>SUM(S29:S33)</f>
        <v>83.38000000000001</v>
      </c>
      <c r="T34" s="70">
        <f>SUM(T29:T33)</f>
        <v>8.899999999999999</v>
      </c>
      <c r="U34" s="70">
        <f>SUM(U29:U33)</f>
        <v>24.2</v>
      </c>
      <c r="V34" s="70">
        <f>SUM(V29:V33)</f>
        <v>59.2</v>
      </c>
      <c r="W34" s="71"/>
      <c r="X34" s="73"/>
    </row>
    <row r="35" spans="2:24" ht="13.5">
      <c r="B35" s="161"/>
      <c r="C35" s="136" t="s">
        <v>30</v>
      </c>
      <c r="D35" s="137">
        <f>AVERAGE(D29:D33)</f>
        <v>17</v>
      </c>
      <c r="E35" s="137">
        <f>AVERAGE(E29:E33)</f>
        <v>21.5</v>
      </c>
      <c r="F35" s="138"/>
      <c r="G35" s="137">
        <f>AVERAGE(G29:G33)</f>
        <v>11.84</v>
      </c>
      <c r="H35" s="139"/>
      <c r="I35" s="137">
        <f aca="true" t="shared" si="9" ref="I35:N35">AVERAGE(I29:I33)</f>
        <v>71.1</v>
      </c>
      <c r="J35" s="137">
        <f t="shared" si="9"/>
        <v>72.96000000000001</v>
      </c>
      <c r="K35" s="137">
        <f t="shared" si="9"/>
        <v>69.46</v>
      </c>
      <c r="L35" s="137">
        <f t="shared" si="9"/>
        <v>18.080000000000002</v>
      </c>
      <c r="M35" s="137">
        <f t="shared" si="9"/>
        <v>19.78</v>
      </c>
      <c r="N35" s="137">
        <f t="shared" si="9"/>
        <v>16.58</v>
      </c>
      <c r="O35" s="137"/>
      <c r="P35" s="137"/>
      <c r="Q35" s="139"/>
      <c r="R35" s="137"/>
      <c r="S35" s="140">
        <f>AVERAGE(S29:S33)</f>
        <v>16.676000000000002</v>
      </c>
      <c r="T35" s="137">
        <f>AVERAGE(T29:T33)</f>
        <v>1.7799999999999998</v>
      </c>
      <c r="U35" s="137">
        <f>AVERAGE(U29:U33)</f>
        <v>4.84</v>
      </c>
      <c r="V35" s="137">
        <f>AVERAGE(V29:V33)</f>
        <v>11.84</v>
      </c>
      <c r="W35" s="139"/>
      <c r="X35" s="141"/>
    </row>
    <row r="36" spans="2:24" ht="13.5">
      <c r="B36" s="160" t="s">
        <v>54</v>
      </c>
      <c r="C36" s="131" t="s">
        <v>49</v>
      </c>
      <c r="D36" s="70">
        <f>SUM(D22:D26,D29:D33)</f>
        <v>157.6</v>
      </c>
      <c r="E36" s="70">
        <f>SUM(E22:E26,E29:E33)</f>
        <v>207.70000000000002</v>
      </c>
      <c r="F36" s="132"/>
      <c r="G36" s="70">
        <f>SUM(G22:G26,G29:G33)</f>
        <v>102.50000000000001</v>
      </c>
      <c r="H36" s="71"/>
      <c r="I36" s="70">
        <f aca="true" t="shared" si="10" ref="I36:P36">SUM(I22:I26,I29:I33)</f>
        <v>714.6999999999999</v>
      </c>
      <c r="J36" s="70">
        <f t="shared" si="10"/>
        <v>734.5</v>
      </c>
      <c r="K36" s="70">
        <f t="shared" si="10"/>
        <v>695.7</v>
      </c>
      <c r="L36" s="70">
        <f t="shared" si="10"/>
        <v>168.2</v>
      </c>
      <c r="M36" s="70">
        <f t="shared" si="10"/>
        <v>187.39999999999998</v>
      </c>
      <c r="N36" s="70">
        <f t="shared" si="10"/>
        <v>151.3</v>
      </c>
      <c r="O36" s="70">
        <f t="shared" si="10"/>
        <v>103</v>
      </c>
      <c r="P36" s="70">
        <f t="shared" si="10"/>
        <v>35</v>
      </c>
      <c r="Q36" s="71"/>
      <c r="R36" s="70">
        <f>SUM(R22:R26,R29:R33)</f>
        <v>66.2</v>
      </c>
      <c r="S36" s="125">
        <f>SUM(S22:S26,S29:S33)</f>
        <v>175.76</v>
      </c>
      <c r="T36" s="70">
        <f>SUM(T22:T26,T29:T33)</f>
        <v>16.7</v>
      </c>
      <c r="U36" s="70">
        <f>SUM(U22:U26,U29:U33)</f>
        <v>43.2</v>
      </c>
      <c r="V36" s="70">
        <f>SUM(V22:V26,V29:V33)</f>
        <v>101.2</v>
      </c>
      <c r="W36" s="71"/>
      <c r="X36" s="73"/>
    </row>
    <row r="37" spans="2:24" ht="13.5">
      <c r="B37" s="161"/>
      <c r="C37" s="136" t="s">
        <v>30</v>
      </c>
      <c r="D37" s="137">
        <f>AVERAGE(D22:D26,D29:D33)</f>
        <v>15.76</v>
      </c>
      <c r="E37" s="137">
        <f>AVERAGE(E22:E26,E29:E33)</f>
        <v>20.770000000000003</v>
      </c>
      <c r="F37" s="138"/>
      <c r="G37" s="137">
        <f>AVERAGE(G22:G26,G29:G33)</f>
        <v>10.250000000000002</v>
      </c>
      <c r="H37" s="139"/>
      <c r="I37" s="137">
        <f aca="true" t="shared" si="11" ref="I37:N37">AVERAGE(I22:I26,I29:I33)</f>
        <v>71.47</v>
      </c>
      <c r="J37" s="137">
        <f t="shared" si="11"/>
        <v>73.45</v>
      </c>
      <c r="K37" s="137">
        <f t="shared" si="11"/>
        <v>69.57000000000001</v>
      </c>
      <c r="L37" s="137">
        <f t="shared" si="11"/>
        <v>16.82</v>
      </c>
      <c r="M37" s="137">
        <f t="shared" si="11"/>
        <v>18.74</v>
      </c>
      <c r="N37" s="137">
        <f t="shared" si="11"/>
        <v>15.13</v>
      </c>
      <c r="O37" s="137"/>
      <c r="P37" s="137"/>
      <c r="Q37" s="139"/>
      <c r="R37" s="137"/>
      <c r="S37" s="140">
        <f>AVERAGE(S22:S26,S29:S33)</f>
        <v>17.576</v>
      </c>
      <c r="T37" s="137">
        <f>AVERAGE(T22:T26,T29:T33)</f>
        <v>1.67</v>
      </c>
      <c r="U37" s="137">
        <f>AVERAGE(U22:U26,U29:U33)</f>
        <v>4.32</v>
      </c>
      <c r="V37" s="137">
        <f>AVERAGE(V22:V26,V29:V33)</f>
        <v>10.120000000000001</v>
      </c>
      <c r="W37" s="139"/>
      <c r="X37" s="141"/>
    </row>
    <row r="38" spans="2:24" ht="13.5">
      <c r="B38" s="126"/>
      <c r="C38" s="127">
        <v>21</v>
      </c>
      <c r="D38" s="70">
        <v>14.6</v>
      </c>
      <c r="E38" s="70">
        <v>18.6</v>
      </c>
      <c r="F38" s="123">
        <v>0.6708333333333334</v>
      </c>
      <c r="G38" s="70">
        <v>12.1</v>
      </c>
      <c r="H38" s="133" t="s">
        <v>129</v>
      </c>
      <c r="I38" s="70">
        <v>71.7</v>
      </c>
      <c r="J38" s="70">
        <v>72.8</v>
      </c>
      <c r="K38" s="70">
        <v>70.1</v>
      </c>
      <c r="L38" s="70">
        <v>16.9</v>
      </c>
      <c r="M38" s="70">
        <v>18</v>
      </c>
      <c r="N38" s="70">
        <v>16.2</v>
      </c>
      <c r="O38" s="70">
        <v>0.5</v>
      </c>
      <c r="P38" s="70">
        <v>0.5</v>
      </c>
      <c r="Q38" s="124">
        <v>0.4166666666666667</v>
      </c>
      <c r="R38" s="70">
        <v>0</v>
      </c>
      <c r="S38" s="125">
        <v>6.85</v>
      </c>
      <c r="T38" s="70">
        <v>0.9</v>
      </c>
      <c r="U38" s="70">
        <v>3</v>
      </c>
      <c r="V38" s="70">
        <v>4.9</v>
      </c>
      <c r="W38" s="124">
        <v>0.39166666666666666</v>
      </c>
      <c r="X38" s="73" t="s">
        <v>213</v>
      </c>
    </row>
    <row r="39" spans="2:24" ht="13.5">
      <c r="B39" s="126"/>
      <c r="C39" s="127">
        <v>22</v>
      </c>
      <c r="D39" s="128">
        <v>14.9</v>
      </c>
      <c r="E39" s="128">
        <v>20.5</v>
      </c>
      <c r="F39" s="123">
        <v>0.6465277777777778</v>
      </c>
      <c r="G39" s="128">
        <v>10.5</v>
      </c>
      <c r="H39" s="133" t="s">
        <v>129</v>
      </c>
      <c r="I39" s="128">
        <v>71.7</v>
      </c>
      <c r="J39" s="128">
        <v>73.5</v>
      </c>
      <c r="K39" s="128">
        <v>69.5</v>
      </c>
      <c r="L39" s="128">
        <v>17</v>
      </c>
      <c r="M39" s="128">
        <v>19.2</v>
      </c>
      <c r="N39" s="128">
        <v>15.5</v>
      </c>
      <c r="O39" s="128">
        <v>0</v>
      </c>
      <c r="P39" s="128"/>
      <c r="Q39" s="124"/>
      <c r="R39" s="128">
        <v>6.6</v>
      </c>
      <c r="S39" s="129">
        <v>18.89</v>
      </c>
      <c r="T39" s="128">
        <v>1.6</v>
      </c>
      <c r="U39" s="128">
        <v>3.8</v>
      </c>
      <c r="V39" s="128">
        <v>8.6</v>
      </c>
      <c r="W39" s="124">
        <v>0.686111111111111</v>
      </c>
      <c r="X39" s="130" t="s">
        <v>214</v>
      </c>
    </row>
    <row r="40" spans="2:24" ht="13.5">
      <c r="B40" s="126"/>
      <c r="C40" s="127">
        <v>23</v>
      </c>
      <c r="D40" s="128">
        <v>12.9</v>
      </c>
      <c r="E40" s="128">
        <v>20.7</v>
      </c>
      <c r="F40" s="123">
        <v>0.5506944444444445</v>
      </c>
      <c r="G40" s="128">
        <v>5.5</v>
      </c>
      <c r="H40" s="124">
        <v>0.2333333333333333</v>
      </c>
      <c r="I40" s="128">
        <v>72.3</v>
      </c>
      <c r="J40" s="128">
        <v>75</v>
      </c>
      <c r="K40" s="128">
        <v>69.3</v>
      </c>
      <c r="L40" s="128">
        <v>17</v>
      </c>
      <c r="M40" s="128">
        <v>19.9</v>
      </c>
      <c r="N40" s="128">
        <v>14.3</v>
      </c>
      <c r="O40" s="128">
        <v>0</v>
      </c>
      <c r="P40" s="128"/>
      <c r="Q40" s="124"/>
      <c r="R40" s="128">
        <v>11.5</v>
      </c>
      <c r="S40" s="129">
        <v>28.31</v>
      </c>
      <c r="T40" s="128">
        <v>1.5</v>
      </c>
      <c r="U40" s="128">
        <v>4.8</v>
      </c>
      <c r="V40" s="128">
        <v>8.2</v>
      </c>
      <c r="W40" s="124">
        <v>0.5520833333333334</v>
      </c>
      <c r="X40" s="130" t="s">
        <v>215</v>
      </c>
    </row>
    <row r="41" spans="2:24" ht="13.5">
      <c r="B41" s="126"/>
      <c r="C41" s="127">
        <v>24</v>
      </c>
      <c r="D41" s="128">
        <v>15.8</v>
      </c>
      <c r="E41" s="128">
        <v>23.5</v>
      </c>
      <c r="F41" s="123">
        <v>0.6395833333333333</v>
      </c>
      <c r="G41" s="128">
        <v>7.8</v>
      </c>
      <c r="H41" s="124">
        <v>0.15625</v>
      </c>
      <c r="I41" s="128">
        <v>71.4</v>
      </c>
      <c r="J41" s="128">
        <v>74.3</v>
      </c>
      <c r="K41" s="128">
        <v>68.8</v>
      </c>
      <c r="L41" s="128">
        <v>17.4</v>
      </c>
      <c r="M41" s="128">
        <v>20</v>
      </c>
      <c r="N41" s="128">
        <v>15.1</v>
      </c>
      <c r="O41" s="128">
        <v>0</v>
      </c>
      <c r="P41" s="128"/>
      <c r="Q41" s="147"/>
      <c r="R41" s="128">
        <v>8.2</v>
      </c>
      <c r="S41" s="129">
        <v>22.09</v>
      </c>
      <c r="T41" s="128">
        <v>1.6</v>
      </c>
      <c r="U41" s="128">
        <v>4</v>
      </c>
      <c r="V41" s="128">
        <v>7.9</v>
      </c>
      <c r="W41" s="124">
        <v>0.907638888888889</v>
      </c>
      <c r="X41" s="130" t="s">
        <v>216</v>
      </c>
    </row>
    <row r="42" spans="2:24" ht="13.5">
      <c r="B42" s="126"/>
      <c r="C42" s="127">
        <v>25</v>
      </c>
      <c r="D42" s="128">
        <v>18</v>
      </c>
      <c r="E42" s="128">
        <v>23.7</v>
      </c>
      <c r="F42" s="123">
        <v>0.5208333333333334</v>
      </c>
      <c r="G42" s="128">
        <v>13</v>
      </c>
      <c r="H42" s="124">
        <v>0.21944444444444444</v>
      </c>
      <c r="I42" s="128">
        <v>70.8</v>
      </c>
      <c r="J42" s="128">
        <v>72.5</v>
      </c>
      <c r="K42" s="128">
        <v>69.1</v>
      </c>
      <c r="L42" s="128">
        <v>18.1</v>
      </c>
      <c r="M42" s="128">
        <v>19.9</v>
      </c>
      <c r="N42" s="128">
        <v>16.3</v>
      </c>
      <c r="O42" s="128">
        <v>0</v>
      </c>
      <c r="P42" s="128"/>
      <c r="Q42" s="124"/>
      <c r="R42" s="128">
        <v>5.2</v>
      </c>
      <c r="S42" s="129">
        <v>18.23</v>
      </c>
      <c r="T42" s="128">
        <v>1.5</v>
      </c>
      <c r="U42" s="128">
        <v>4.1</v>
      </c>
      <c r="V42" s="128">
        <v>9.6</v>
      </c>
      <c r="W42" s="124">
        <v>0.6506944444444445</v>
      </c>
      <c r="X42" s="130" t="s">
        <v>217</v>
      </c>
    </row>
    <row r="43" spans="2:24" ht="13.5">
      <c r="B43" s="160" t="s">
        <v>55</v>
      </c>
      <c r="C43" s="131" t="s">
        <v>49</v>
      </c>
      <c r="D43" s="70">
        <f>SUM(D38:D42)</f>
        <v>76.2</v>
      </c>
      <c r="E43" s="70">
        <f>SUM(E38:E42)</f>
        <v>107</v>
      </c>
      <c r="F43" s="132"/>
      <c r="G43" s="70">
        <f>SUM(G38:G42)</f>
        <v>48.9</v>
      </c>
      <c r="H43" s="71"/>
      <c r="I43" s="70">
        <f aca="true" t="shared" si="12" ref="I43:P43">SUM(I38:I42)</f>
        <v>357.90000000000003</v>
      </c>
      <c r="J43" s="70">
        <f t="shared" si="12"/>
        <v>368.1</v>
      </c>
      <c r="K43" s="70">
        <f t="shared" si="12"/>
        <v>346.79999999999995</v>
      </c>
      <c r="L43" s="70">
        <f t="shared" si="12"/>
        <v>86.4</v>
      </c>
      <c r="M43" s="70">
        <f t="shared" si="12"/>
        <v>97</v>
      </c>
      <c r="N43" s="70">
        <f t="shared" si="12"/>
        <v>77.4</v>
      </c>
      <c r="O43" s="70">
        <f t="shared" si="12"/>
        <v>0.5</v>
      </c>
      <c r="P43" s="70">
        <f t="shared" si="12"/>
        <v>0.5</v>
      </c>
      <c r="Q43" s="71"/>
      <c r="R43" s="70">
        <f>SUM(R38:R42)</f>
        <v>31.5</v>
      </c>
      <c r="S43" s="125">
        <f>SUM(S38:S42)</f>
        <v>94.37</v>
      </c>
      <c r="T43" s="70">
        <f>SUM(T38:T42)</f>
        <v>7.1</v>
      </c>
      <c r="U43" s="70">
        <f>SUM(U38:U42)</f>
        <v>19.7</v>
      </c>
      <c r="V43" s="70">
        <f>SUM(V38:V42)</f>
        <v>39.2</v>
      </c>
      <c r="W43" s="71"/>
      <c r="X43" s="73"/>
    </row>
    <row r="44" spans="2:24" ht="13.5">
      <c r="B44" s="161"/>
      <c r="C44" s="136" t="s">
        <v>30</v>
      </c>
      <c r="D44" s="137">
        <f>AVERAGE(D38:D42)</f>
        <v>15.24</v>
      </c>
      <c r="E44" s="137">
        <f>AVERAGE(E38:E42)</f>
        <v>21.4</v>
      </c>
      <c r="F44" s="138"/>
      <c r="G44" s="137">
        <f>AVERAGE(G38:G42)</f>
        <v>9.78</v>
      </c>
      <c r="H44" s="139"/>
      <c r="I44" s="137">
        <f aca="true" t="shared" si="13" ref="I44:N44">AVERAGE(I38:I42)</f>
        <v>71.58000000000001</v>
      </c>
      <c r="J44" s="137">
        <f t="shared" si="13"/>
        <v>73.62</v>
      </c>
      <c r="K44" s="137">
        <f t="shared" si="13"/>
        <v>69.35999999999999</v>
      </c>
      <c r="L44" s="137">
        <f t="shared" si="13"/>
        <v>17.28</v>
      </c>
      <c r="M44" s="137">
        <f t="shared" si="13"/>
        <v>19.4</v>
      </c>
      <c r="N44" s="137">
        <f t="shared" si="13"/>
        <v>15.48</v>
      </c>
      <c r="O44" s="137"/>
      <c r="P44" s="137"/>
      <c r="Q44" s="139"/>
      <c r="R44" s="137"/>
      <c r="S44" s="140">
        <f>AVERAGE(S38:S42)</f>
        <v>18.874000000000002</v>
      </c>
      <c r="T44" s="137">
        <f>AVERAGE(T38:T42)</f>
        <v>1.42</v>
      </c>
      <c r="U44" s="137">
        <f>AVERAGE(U38:U42)</f>
        <v>3.94</v>
      </c>
      <c r="V44" s="137">
        <f>AVERAGE(V38:V42)</f>
        <v>7.840000000000001</v>
      </c>
      <c r="W44" s="139"/>
      <c r="X44" s="141"/>
    </row>
    <row r="45" spans="2:24" ht="13.5">
      <c r="B45" s="126"/>
      <c r="C45" s="127">
        <v>26</v>
      </c>
      <c r="D45" s="70">
        <v>15.8</v>
      </c>
      <c r="E45" s="70">
        <v>19.1</v>
      </c>
      <c r="F45" s="123">
        <v>0.47500000000000003</v>
      </c>
      <c r="G45" s="70">
        <v>13</v>
      </c>
      <c r="H45" s="124">
        <v>0.8840277777777777</v>
      </c>
      <c r="I45" s="70">
        <v>71.4</v>
      </c>
      <c r="J45" s="70">
        <v>72.3</v>
      </c>
      <c r="K45" s="70">
        <v>70.2</v>
      </c>
      <c r="L45" s="70">
        <v>17.6</v>
      </c>
      <c r="M45" s="70">
        <v>18.2</v>
      </c>
      <c r="N45" s="70">
        <v>17</v>
      </c>
      <c r="O45" s="70">
        <v>5</v>
      </c>
      <c r="P45" s="70">
        <v>1.5</v>
      </c>
      <c r="Q45" s="124">
        <v>0.6666666666666666</v>
      </c>
      <c r="R45" s="70">
        <v>0</v>
      </c>
      <c r="S45" s="125">
        <v>5.11</v>
      </c>
      <c r="T45" s="70">
        <v>1.2</v>
      </c>
      <c r="U45" s="70">
        <v>3.3</v>
      </c>
      <c r="V45" s="70">
        <v>7</v>
      </c>
      <c r="W45" s="124">
        <v>0.3069444444444444</v>
      </c>
      <c r="X45" s="73" t="s">
        <v>218</v>
      </c>
    </row>
    <row r="46" spans="2:24" ht="13.5">
      <c r="B46" s="126"/>
      <c r="C46" s="127">
        <v>27</v>
      </c>
      <c r="D46" s="128">
        <v>14.2</v>
      </c>
      <c r="E46" s="128">
        <v>19.7</v>
      </c>
      <c r="F46" s="123">
        <v>0.6013888888888889</v>
      </c>
      <c r="G46" s="128">
        <v>9.5</v>
      </c>
      <c r="H46" s="124">
        <v>0.9951388888888889</v>
      </c>
      <c r="I46" s="128">
        <v>71.8</v>
      </c>
      <c r="J46" s="128">
        <v>73.7</v>
      </c>
      <c r="K46" s="128">
        <v>69.8</v>
      </c>
      <c r="L46" s="128">
        <v>18.1</v>
      </c>
      <c r="M46" s="128">
        <v>20.6</v>
      </c>
      <c r="N46" s="128">
        <v>16.2</v>
      </c>
      <c r="O46" s="128">
        <v>1</v>
      </c>
      <c r="P46" s="128">
        <v>0.5</v>
      </c>
      <c r="Q46" s="134" t="s">
        <v>219</v>
      </c>
      <c r="R46" s="128">
        <v>8.5</v>
      </c>
      <c r="S46" s="129">
        <v>23.46</v>
      </c>
      <c r="T46" s="128">
        <v>1.6</v>
      </c>
      <c r="U46" s="128">
        <v>4.6</v>
      </c>
      <c r="V46" s="128">
        <v>12.4</v>
      </c>
      <c r="W46" s="124">
        <v>0.5854166666666667</v>
      </c>
      <c r="X46" s="130" t="s">
        <v>220</v>
      </c>
    </row>
    <row r="47" spans="2:24" ht="13.5">
      <c r="B47" s="126"/>
      <c r="C47" s="127">
        <v>28</v>
      </c>
      <c r="D47" s="128">
        <v>14.5</v>
      </c>
      <c r="E47" s="128">
        <v>21.2</v>
      </c>
      <c r="F47" s="123">
        <v>0.5868055555555556</v>
      </c>
      <c r="G47" s="128">
        <v>7.1</v>
      </c>
      <c r="H47" s="133">
        <v>0.22083333333333333</v>
      </c>
      <c r="I47" s="128">
        <v>71.7</v>
      </c>
      <c r="J47" s="128">
        <v>74.5</v>
      </c>
      <c r="K47" s="128">
        <v>69</v>
      </c>
      <c r="L47" s="128">
        <v>18.2</v>
      </c>
      <c r="M47" s="128">
        <v>21.2</v>
      </c>
      <c r="N47" s="128">
        <v>15.4</v>
      </c>
      <c r="O47" s="128">
        <v>0</v>
      </c>
      <c r="P47" s="128"/>
      <c r="Q47" s="124"/>
      <c r="R47" s="128">
        <v>11.4</v>
      </c>
      <c r="S47" s="129">
        <v>28.3</v>
      </c>
      <c r="T47" s="128">
        <v>1.5</v>
      </c>
      <c r="U47" s="128">
        <v>3.6</v>
      </c>
      <c r="V47" s="128">
        <v>7.3</v>
      </c>
      <c r="W47" s="124">
        <v>0.5479166666666667</v>
      </c>
      <c r="X47" s="130" t="s">
        <v>221</v>
      </c>
    </row>
    <row r="48" spans="2:24" ht="13.5">
      <c r="B48" s="126"/>
      <c r="C48" s="127">
        <v>29</v>
      </c>
      <c r="D48" s="128">
        <v>15.9</v>
      </c>
      <c r="E48" s="128">
        <v>23.7</v>
      </c>
      <c r="F48" s="123">
        <v>0.5291666666666667</v>
      </c>
      <c r="G48" s="128">
        <v>9</v>
      </c>
      <c r="H48" s="133">
        <v>0.21319444444444444</v>
      </c>
      <c r="I48" s="128">
        <v>71.4</v>
      </c>
      <c r="J48" s="128">
        <v>73.9</v>
      </c>
      <c r="K48" s="128">
        <v>68.9</v>
      </c>
      <c r="L48" s="128">
        <v>18.2</v>
      </c>
      <c r="M48" s="128">
        <v>20.7</v>
      </c>
      <c r="N48" s="128">
        <v>15.9</v>
      </c>
      <c r="O48" s="128">
        <v>0</v>
      </c>
      <c r="P48" s="128"/>
      <c r="Q48" s="124"/>
      <c r="R48" s="128">
        <v>9.1</v>
      </c>
      <c r="S48" s="129">
        <v>22.41</v>
      </c>
      <c r="T48" s="128">
        <v>1.7</v>
      </c>
      <c r="U48" s="128">
        <v>4.7</v>
      </c>
      <c r="V48" s="128">
        <v>12.7</v>
      </c>
      <c r="W48" s="124">
        <v>0.6520833333333333</v>
      </c>
      <c r="X48" s="130" t="s">
        <v>222</v>
      </c>
    </row>
    <row r="49" spans="2:24" ht="13.5">
      <c r="B49" s="126"/>
      <c r="C49" s="127">
        <v>30</v>
      </c>
      <c r="D49" s="128">
        <v>18.4</v>
      </c>
      <c r="E49" s="128">
        <v>26.7</v>
      </c>
      <c r="F49" s="123">
        <v>0.5458333333333333</v>
      </c>
      <c r="G49" s="128">
        <v>9.7</v>
      </c>
      <c r="H49" s="124">
        <v>0.17152777777777775</v>
      </c>
      <c r="I49" s="128">
        <v>70.7</v>
      </c>
      <c r="J49" s="128">
        <v>73.7</v>
      </c>
      <c r="K49" s="128">
        <v>68.4</v>
      </c>
      <c r="L49" s="128">
        <v>18.7</v>
      </c>
      <c r="M49" s="128">
        <v>21.8</v>
      </c>
      <c r="N49" s="128">
        <v>15.9</v>
      </c>
      <c r="O49" s="128">
        <v>0</v>
      </c>
      <c r="P49" s="128"/>
      <c r="Q49" s="124"/>
      <c r="R49" s="128">
        <v>11.2</v>
      </c>
      <c r="S49" s="129">
        <v>27.1</v>
      </c>
      <c r="T49" s="128">
        <v>1.5</v>
      </c>
      <c r="U49" s="128">
        <v>2.8</v>
      </c>
      <c r="V49" s="128">
        <v>8.9</v>
      </c>
      <c r="W49" s="124">
        <v>0.5298611111111111</v>
      </c>
      <c r="X49" s="130" t="s">
        <v>223</v>
      </c>
    </row>
    <row r="50" spans="2:24" ht="13.5">
      <c r="B50" s="126"/>
      <c r="C50" s="127"/>
      <c r="D50" s="128"/>
      <c r="E50" s="128"/>
      <c r="F50" s="123"/>
      <c r="G50" s="128"/>
      <c r="H50" s="124"/>
      <c r="I50" s="128"/>
      <c r="J50" s="128"/>
      <c r="K50" s="128"/>
      <c r="L50" s="128"/>
      <c r="M50" s="128"/>
      <c r="N50" s="128"/>
      <c r="O50" s="128"/>
      <c r="P50" s="128"/>
      <c r="Q50" s="124"/>
      <c r="R50" s="128"/>
      <c r="S50" s="129"/>
      <c r="T50" s="128"/>
      <c r="U50" s="128"/>
      <c r="V50" s="128"/>
      <c r="W50" s="124"/>
      <c r="X50" s="130"/>
    </row>
    <row r="51" spans="2:24" ht="13.5">
      <c r="B51" s="160" t="s">
        <v>56</v>
      </c>
      <c r="C51" s="131" t="s">
        <v>49</v>
      </c>
      <c r="D51" s="70">
        <f>SUM(D45:D49)</f>
        <v>78.8</v>
      </c>
      <c r="E51" s="70">
        <f>SUM(E45:E49)</f>
        <v>110.4</v>
      </c>
      <c r="F51" s="132"/>
      <c r="G51" s="70">
        <f>SUM(G45:G49)</f>
        <v>48.3</v>
      </c>
      <c r="H51" s="71"/>
      <c r="I51" s="70">
        <f aca="true" t="shared" si="14" ref="I51:P51">SUM(I45:I49)</f>
        <v>356.99999999999994</v>
      </c>
      <c r="J51" s="70">
        <f t="shared" si="14"/>
        <v>368.09999999999997</v>
      </c>
      <c r="K51" s="70">
        <f t="shared" si="14"/>
        <v>346.29999999999995</v>
      </c>
      <c r="L51" s="70">
        <f t="shared" si="14"/>
        <v>90.80000000000001</v>
      </c>
      <c r="M51" s="70">
        <f t="shared" si="14"/>
        <v>102.5</v>
      </c>
      <c r="N51" s="70">
        <f t="shared" si="14"/>
        <v>80.4</v>
      </c>
      <c r="O51" s="70">
        <f t="shared" si="14"/>
        <v>6</v>
      </c>
      <c r="P51" s="70">
        <f t="shared" si="14"/>
        <v>2</v>
      </c>
      <c r="Q51" s="71"/>
      <c r="R51" s="70">
        <f>SUM(R45:R49)</f>
        <v>40.2</v>
      </c>
      <c r="S51" s="125">
        <f>SUM(S45:S49)</f>
        <v>106.38</v>
      </c>
      <c r="T51" s="70">
        <f>SUM(T45:T49)</f>
        <v>7.5</v>
      </c>
      <c r="U51" s="70">
        <f>SUM(U45:U49)</f>
        <v>19</v>
      </c>
      <c r="V51" s="70">
        <f>SUM(V45:V49)</f>
        <v>48.3</v>
      </c>
      <c r="W51" s="71"/>
      <c r="X51" s="73"/>
    </row>
    <row r="52" spans="2:24" ht="13.5">
      <c r="B52" s="161"/>
      <c r="C52" s="136" t="s">
        <v>30</v>
      </c>
      <c r="D52" s="137">
        <f>AVERAGE(D45:D49)</f>
        <v>15.76</v>
      </c>
      <c r="E52" s="137">
        <f>AVERAGE(E45:E49)</f>
        <v>22.080000000000002</v>
      </c>
      <c r="F52" s="138"/>
      <c r="G52" s="137">
        <f>AVERAGE(G45:G49)</f>
        <v>9.66</v>
      </c>
      <c r="H52" s="139"/>
      <c r="I52" s="137">
        <f aca="true" t="shared" si="15" ref="I52:N52">AVERAGE(I45:I49)</f>
        <v>71.39999999999999</v>
      </c>
      <c r="J52" s="137">
        <f t="shared" si="15"/>
        <v>73.61999999999999</v>
      </c>
      <c r="K52" s="137">
        <f t="shared" si="15"/>
        <v>69.25999999999999</v>
      </c>
      <c r="L52" s="137">
        <f t="shared" si="15"/>
        <v>18.160000000000004</v>
      </c>
      <c r="M52" s="137">
        <f t="shared" si="15"/>
        <v>20.5</v>
      </c>
      <c r="N52" s="137">
        <f t="shared" si="15"/>
        <v>16.080000000000002</v>
      </c>
      <c r="O52" s="137"/>
      <c r="P52" s="137"/>
      <c r="Q52" s="139"/>
      <c r="R52" s="137"/>
      <c r="S52" s="140">
        <f>AVERAGE(S45:S49)</f>
        <v>21.276</v>
      </c>
      <c r="T52" s="137">
        <f>AVERAGE(T45:T49)</f>
        <v>1.5</v>
      </c>
      <c r="U52" s="137">
        <f>AVERAGE(U45:U49)</f>
        <v>3.8</v>
      </c>
      <c r="V52" s="137">
        <f>AVERAGE(V45:V49)</f>
        <v>9.66</v>
      </c>
      <c r="W52" s="139"/>
      <c r="X52" s="141"/>
    </row>
    <row r="53" spans="2:24" ht="13.5">
      <c r="B53" s="160" t="s">
        <v>57</v>
      </c>
      <c r="C53" s="131" t="s">
        <v>49</v>
      </c>
      <c r="D53" s="70">
        <f>SUM(D38:D42,D45:D49)</f>
        <v>155</v>
      </c>
      <c r="E53" s="70">
        <f>SUM(E38:E42,E45:E49)</f>
        <v>217.39999999999995</v>
      </c>
      <c r="F53" s="132"/>
      <c r="G53" s="70">
        <f>SUM(G38:G42,G45:G49)</f>
        <v>97.2</v>
      </c>
      <c r="H53" s="71"/>
      <c r="I53" s="70">
        <f aca="true" t="shared" si="16" ref="I53:P53">SUM(I38:I42,I45:I49)</f>
        <v>714.9000000000001</v>
      </c>
      <c r="J53" s="70">
        <f t="shared" si="16"/>
        <v>736.2</v>
      </c>
      <c r="K53" s="70">
        <f t="shared" si="16"/>
        <v>693.0999999999999</v>
      </c>
      <c r="L53" s="70">
        <f t="shared" si="16"/>
        <v>177.19999999999996</v>
      </c>
      <c r="M53" s="70">
        <f t="shared" si="16"/>
        <v>199.5</v>
      </c>
      <c r="N53" s="70">
        <f t="shared" si="16"/>
        <v>157.8</v>
      </c>
      <c r="O53" s="70">
        <f t="shared" si="16"/>
        <v>6.5</v>
      </c>
      <c r="P53" s="70">
        <f t="shared" si="16"/>
        <v>2.5</v>
      </c>
      <c r="Q53" s="71"/>
      <c r="R53" s="70">
        <f>SUM(R38:R42,R45:R49)</f>
        <v>71.7</v>
      </c>
      <c r="S53" s="125">
        <f>SUM(S38:S42,S45:S49)</f>
        <v>200.75</v>
      </c>
      <c r="T53" s="70">
        <f>SUM(T38:T42,T45:T49)</f>
        <v>14.599999999999998</v>
      </c>
      <c r="U53" s="70">
        <f>SUM(U38:U42,U45:U49)</f>
        <v>38.7</v>
      </c>
      <c r="V53" s="70">
        <f>SUM(V38:V42,V45:V49)</f>
        <v>87.50000000000001</v>
      </c>
      <c r="W53" s="71"/>
      <c r="X53" s="73"/>
    </row>
    <row r="54" spans="2:24" ht="13.5">
      <c r="B54" s="161"/>
      <c r="C54" s="136" t="s">
        <v>30</v>
      </c>
      <c r="D54" s="137">
        <f>AVERAGE(D38:D42,D45:D49)</f>
        <v>15.5</v>
      </c>
      <c r="E54" s="137">
        <f>AVERAGE(E38:E42,E45:E49)</f>
        <v>21.739999999999995</v>
      </c>
      <c r="F54" s="138"/>
      <c r="G54" s="137">
        <f>AVERAGE(G38:G42,G45:G49)</f>
        <v>9.72</v>
      </c>
      <c r="H54" s="139"/>
      <c r="I54" s="137">
        <f aca="true" t="shared" si="17" ref="I54:N54">AVERAGE(I38:I42,I45:I49)</f>
        <v>71.49000000000001</v>
      </c>
      <c r="J54" s="137">
        <f t="shared" si="17"/>
        <v>73.62</v>
      </c>
      <c r="K54" s="137">
        <f t="shared" si="17"/>
        <v>69.30999999999999</v>
      </c>
      <c r="L54" s="137">
        <f t="shared" si="17"/>
        <v>17.719999999999995</v>
      </c>
      <c r="M54" s="137">
        <f t="shared" si="17"/>
        <v>19.95</v>
      </c>
      <c r="N54" s="137">
        <f t="shared" si="17"/>
        <v>15.780000000000001</v>
      </c>
      <c r="O54" s="137"/>
      <c r="P54" s="137"/>
      <c r="Q54" s="139"/>
      <c r="R54" s="137"/>
      <c r="S54" s="140">
        <f>AVERAGE(S38:S42,S45:S49)</f>
        <v>20.075</v>
      </c>
      <c r="T54" s="137">
        <f>AVERAGE(T38:T42,T45:T49)</f>
        <v>1.4599999999999997</v>
      </c>
      <c r="U54" s="137">
        <f>AVERAGE(U38:U42,U45:U49)</f>
        <v>3.87</v>
      </c>
      <c r="V54" s="137">
        <f>AVERAGE(V38:V42,V45:V49)</f>
        <v>8.750000000000002</v>
      </c>
      <c r="W54" s="139"/>
      <c r="X54" s="141"/>
    </row>
    <row r="55" spans="2:24" ht="13.5">
      <c r="B55" s="160" t="s">
        <v>28</v>
      </c>
      <c r="C55" s="131" t="s">
        <v>49</v>
      </c>
      <c r="D55" s="70">
        <f>SUM(D6:D10,D13:D17,D22:D26,D29:D33,D38:D42,D45:D49)</f>
        <v>446.3</v>
      </c>
      <c r="E55" s="70">
        <f>SUM(E6:E10,E13:E17,E22:E26,E29:E33,E38:E42,E45:E49)</f>
        <v>604.7000000000003</v>
      </c>
      <c r="F55" s="132"/>
      <c r="G55" s="70">
        <f>SUM(G6:G10,G13:G17,G22:G26,G29:G33,G38:G42,G45:G49)</f>
        <v>287.9</v>
      </c>
      <c r="H55" s="71"/>
      <c r="I55" s="70">
        <f aca="true" t="shared" si="18" ref="I55:O55">SUM(I6:I10,I13:I17,I22:I26,I29:I33,I38:I42,I45:I49)</f>
        <v>2152.2999999999997</v>
      </c>
      <c r="J55" s="70">
        <f t="shared" si="18"/>
        <v>2209.9</v>
      </c>
      <c r="K55" s="70">
        <f t="shared" si="18"/>
        <v>2092.5999999999995</v>
      </c>
      <c r="L55" s="70">
        <f t="shared" si="18"/>
        <v>486.2</v>
      </c>
      <c r="M55" s="70">
        <f t="shared" si="18"/>
        <v>545.9999999999999</v>
      </c>
      <c r="N55" s="70">
        <f t="shared" si="18"/>
        <v>434.6</v>
      </c>
      <c r="O55" s="70">
        <f t="shared" si="18"/>
        <v>165</v>
      </c>
      <c r="P55" s="70"/>
      <c r="Q55" s="71"/>
      <c r="R55" s="70">
        <f>SUM(R6:R10,R13:R17,R22:R26,R29:R33,R38:R42,R45:R49)</f>
        <v>182.49999999999997</v>
      </c>
      <c r="S55" s="125">
        <f>SUM(S6:S10,S13:S17,S22:S26,S29:S33,S38:S42,S45:S49)</f>
        <v>512.9300000000001</v>
      </c>
      <c r="T55" s="70">
        <f>SUM(T6:T10,T13:T17,T22:T26,T29:T33,T38:T42,T45:T49)</f>
        <v>46.40000000000001</v>
      </c>
      <c r="U55" s="70">
        <f>SUM(U6:U10,U13:U17,U22:U26,U29:U33,U38:U42,U45:U49)</f>
        <v>116.69999999999996</v>
      </c>
      <c r="V55" s="70">
        <f>SUM(V6:V10,V13:V17,V22:V26,V29:V33,V38:V42,V45:V49)</f>
        <v>268.4</v>
      </c>
      <c r="W55" s="71"/>
      <c r="X55" s="73"/>
    </row>
    <row r="56" spans="2:24" ht="13.5">
      <c r="B56" s="161" t="s">
        <v>58</v>
      </c>
      <c r="C56" s="136" t="s">
        <v>30</v>
      </c>
      <c r="D56" s="137">
        <f>AVERAGE(D6:D10,D13:D17,D22:D26,D29:D33,D38:D42,D45:D49)</f>
        <v>14.876666666666667</v>
      </c>
      <c r="E56" s="137">
        <f>AVERAGE(E6:E10,E13:E17,E22:E26,E29:E33,E38:E42,E45:E49)</f>
        <v>20.156666666666677</v>
      </c>
      <c r="F56" s="138"/>
      <c r="G56" s="137">
        <f>AVERAGE(G6:G10,G13:G17,G22:G26,G29:G33,G38:G42,G45:G49)</f>
        <v>9.596666666666666</v>
      </c>
      <c r="H56" s="139"/>
      <c r="I56" s="137">
        <f aca="true" t="shared" si="19" ref="I56:N56">AVERAGE(I6:I10,I13:I17,I22:I26,I29:I33,I38:I42,I45:I49)</f>
        <v>71.74333333333333</v>
      </c>
      <c r="J56" s="137">
        <f t="shared" si="19"/>
        <v>73.66333333333334</v>
      </c>
      <c r="K56" s="137">
        <f t="shared" si="19"/>
        <v>69.75333333333332</v>
      </c>
      <c r="L56" s="137">
        <f t="shared" si="19"/>
        <v>16.206666666666667</v>
      </c>
      <c r="M56" s="137">
        <f t="shared" si="19"/>
        <v>18.199999999999996</v>
      </c>
      <c r="N56" s="137">
        <f t="shared" si="19"/>
        <v>14.486666666666668</v>
      </c>
      <c r="O56" s="137"/>
      <c r="P56" s="137"/>
      <c r="Q56" s="139"/>
      <c r="R56" s="137"/>
      <c r="S56" s="140">
        <f>AVERAGE(S6:S10,S13:S17,S22:S26,S29:S33,S38:S42,S45:S49)</f>
        <v>17.09766666666667</v>
      </c>
      <c r="T56" s="137">
        <f>AVERAGE(T6:T10,T13:T17,T22:T26,T29:T33,T38:T42,T45:T49)</f>
        <v>1.546666666666667</v>
      </c>
      <c r="U56" s="137">
        <f>AVERAGE(U6:U10,U13:U17,U22:U26,U29:U33,U38:U42,U45:U49)</f>
        <v>3.889999999999999</v>
      </c>
      <c r="V56" s="137">
        <f>AVERAGE(V6:V10,V13:V17,V22:V26,V29:V33,V38:V42,V45:V49)</f>
        <v>8.946666666666665</v>
      </c>
      <c r="W56" s="139"/>
      <c r="X56" s="141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16" width="8.125" style="17" customWidth="1"/>
    <col min="17" max="17" width="8.625" style="17" customWidth="1"/>
    <col min="18" max="24" width="8.125" style="17" customWidth="1"/>
    <col min="25" max="25" width="15.25390625" style="17" customWidth="1"/>
    <col min="26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192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19.8</v>
      </c>
      <c r="E6" s="26">
        <v>27.2</v>
      </c>
      <c r="F6" s="27">
        <v>0.4888888888888889</v>
      </c>
      <c r="G6" s="26">
        <v>13</v>
      </c>
      <c r="H6" s="28">
        <v>0.9854166666666666</v>
      </c>
      <c r="I6" s="26">
        <v>70.3</v>
      </c>
      <c r="J6" s="26">
        <v>72.6</v>
      </c>
      <c r="K6" s="26">
        <v>68.1</v>
      </c>
      <c r="L6" s="26">
        <v>19.5</v>
      </c>
      <c r="M6" s="26">
        <v>22.1</v>
      </c>
      <c r="N6" s="26">
        <v>17.1</v>
      </c>
      <c r="O6" s="26">
        <v>0</v>
      </c>
      <c r="P6" s="26"/>
      <c r="Q6" s="28"/>
      <c r="R6" s="26">
        <v>10.2</v>
      </c>
      <c r="S6" s="29">
        <v>23.7</v>
      </c>
      <c r="T6" s="26">
        <v>1.7</v>
      </c>
      <c r="U6" s="26">
        <v>3.5</v>
      </c>
      <c r="V6" s="26">
        <v>8.7</v>
      </c>
      <c r="W6" s="28">
        <v>0.5166666666666667</v>
      </c>
      <c r="X6" s="30" t="s">
        <v>101</v>
      </c>
    </row>
    <row r="7" spans="2:24" ht="13.5">
      <c r="B7" s="31"/>
      <c r="C7" s="32">
        <v>2</v>
      </c>
      <c r="D7" s="33">
        <v>16.2</v>
      </c>
      <c r="E7" s="33">
        <v>23.6</v>
      </c>
      <c r="F7" s="27">
        <v>0.5229166666666667</v>
      </c>
      <c r="G7" s="33">
        <v>9</v>
      </c>
      <c r="H7" s="28">
        <v>0.2465277777777778</v>
      </c>
      <c r="I7" s="33">
        <v>71.2</v>
      </c>
      <c r="J7" s="33">
        <v>73.9</v>
      </c>
      <c r="K7" s="33">
        <v>68.7</v>
      </c>
      <c r="L7" s="33">
        <v>19.3</v>
      </c>
      <c r="M7" s="33">
        <v>22.1</v>
      </c>
      <c r="N7" s="33">
        <v>16.5</v>
      </c>
      <c r="O7" s="33">
        <v>0</v>
      </c>
      <c r="P7" s="33"/>
      <c r="Q7" s="28"/>
      <c r="R7" s="33">
        <v>11</v>
      </c>
      <c r="S7" s="34">
        <v>27.38</v>
      </c>
      <c r="T7" s="33">
        <v>1.4</v>
      </c>
      <c r="U7" s="33">
        <v>3.8</v>
      </c>
      <c r="V7" s="33">
        <v>7.2</v>
      </c>
      <c r="W7" s="28">
        <v>0.5131944444444444</v>
      </c>
      <c r="X7" s="35" t="s">
        <v>224</v>
      </c>
    </row>
    <row r="8" spans="2:24" ht="13.5">
      <c r="B8" s="31"/>
      <c r="C8" s="32">
        <v>3</v>
      </c>
      <c r="D8" s="33">
        <v>18.4</v>
      </c>
      <c r="E8" s="33">
        <v>24.5</v>
      </c>
      <c r="F8" s="27">
        <v>0.43194444444444446</v>
      </c>
      <c r="G8" s="33">
        <v>11.6</v>
      </c>
      <c r="H8" s="28">
        <v>0.08611111111111112</v>
      </c>
      <c r="I8" s="33">
        <v>70.7</v>
      </c>
      <c r="J8" s="33">
        <v>72.9</v>
      </c>
      <c r="K8" s="33">
        <v>68.6</v>
      </c>
      <c r="L8" s="33">
        <v>19</v>
      </c>
      <c r="M8" s="33">
        <v>20.8</v>
      </c>
      <c r="N8" s="33">
        <v>17.4</v>
      </c>
      <c r="O8" s="33">
        <v>0</v>
      </c>
      <c r="P8" s="33"/>
      <c r="Q8" s="49"/>
      <c r="R8" s="33">
        <v>5.2</v>
      </c>
      <c r="S8" s="34">
        <v>16.92</v>
      </c>
      <c r="T8" s="33">
        <v>1.5</v>
      </c>
      <c r="U8" s="33">
        <v>4.5</v>
      </c>
      <c r="V8" s="33">
        <v>9.3</v>
      </c>
      <c r="W8" s="28">
        <v>0.28402777777777777</v>
      </c>
      <c r="X8" s="35" t="s">
        <v>225</v>
      </c>
    </row>
    <row r="9" spans="2:24" ht="13.5">
      <c r="B9" s="31"/>
      <c r="C9" s="32">
        <v>4</v>
      </c>
      <c r="D9" s="33">
        <v>18.5</v>
      </c>
      <c r="E9" s="33">
        <v>25.5</v>
      </c>
      <c r="F9" s="27">
        <v>0.5944444444444444</v>
      </c>
      <c r="G9" s="33">
        <v>11.5</v>
      </c>
      <c r="H9" s="28">
        <v>0.16111111111111112</v>
      </c>
      <c r="I9" s="33">
        <v>70.6</v>
      </c>
      <c r="J9" s="33">
        <v>73</v>
      </c>
      <c r="K9" s="33">
        <v>68.5</v>
      </c>
      <c r="L9" s="33">
        <v>19.4</v>
      </c>
      <c r="M9" s="33">
        <v>22</v>
      </c>
      <c r="N9" s="33">
        <v>16.9</v>
      </c>
      <c r="O9" s="33">
        <v>0</v>
      </c>
      <c r="P9" s="33"/>
      <c r="Q9" s="28"/>
      <c r="R9" s="33">
        <v>9</v>
      </c>
      <c r="S9" s="34">
        <v>22.21</v>
      </c>
      <c r="T9" s="33">
        <v>1.6</v>
      </c>
      <c r="U9" s="33">
        <v>3.7</v>
      </c>
      <c r="V9" s="33">
        <v>8.2</v>
      </c>
      <c r="W9" s="28">
        <v>0.7666666666666666</v>
      </c>
      <c r="X9" s="35" t="s">
        <v>226</v>
      </c>
    </row>
    <row r="10" spans="2:24" ht="13.5">
      <c r="B10" s="31"/>
      <c r="C10" s="32">
        <v>5</v>
      </c>
      <c r="D10" s="33">
        <v>19.9</v>
      </c>
      <c r="E10" s="33">
        <v>25.7</v>
      </c>
      <c r="F10" s="27">
        <v>0.6104166666666667</v>
      </c>
      <c r="G10" s="33">
        <v>12.7</v>
      </c>
      <c r="H10" s="28">
        <v>0.19930555555555554</v>
      </c>
      <c r="I10" s="33">
        <v>70.2</v>
      </c>
      <c r="J10" s="33">
        <v>72.6</v>
      </c>
      <c r="K10" s="33">
        <v>68.5</v>
      </c>
      <c r="L10" s="33">
        <v>20.9</v>
      </c>
      <c r="M10" s="33">
        <v>24</v>
      </c>
      <c r="N10" s="33">
        <v>18.1</v>
      </c>
      <c r="O10" s="33">
        <v>0</v>
      </c>
      <c r="P10" s="33"/>
      <c r="Q10" s="28"/>
      <c r="R10" s="33">
        <v>9.6</v>
      </c>
      <c r="S10" s="34">
        <v>25.85</v>
      </c>
      <c r="T10" s="33">
        <v>1.7</v>
      </c>
      <c r="U10" s="33">
        <v>4.6</v>
      </c>
      <c r="V10" s="33">
        <v>7.5</v>
      </c>
      <c r="W10" s="28">
        <v>0.65625</v>
      </c>
      <c r="X10" s="35" t="s">
        <v>224</v>
      </c>
    </row>
    <row r="11" spans="2:24" ht="13.5">
      <c r="B11" s="152" t="s">
        <v>48</v>
      </c>
      <c r="C11" s="36" t="s">
        <v>49</v>
      </c>
      <c r="D11" s="26">
        <f>SUM(D6:D10)</f>
        <v>92.80000000000001</v>
      </c>
      <c r="E11" s="26">
        <f>SUM(E6:E10)</f>
        <v>126.5</v>
      </c>
      <c r="F11" s="37"/>
      <c r="G11" s="26">
        <f>SUM(G6:G10)</f>
        <v>57.8</v>
      </c>
      <c r="H11" s="38"/>
      <c r="I11" s="26">
        <f aca="true" t="shared" si="0" ref="I11:P11">SUM(I6:I10)</f>
        <v>352.99999999999994</v>
      </c>
      <c r="J11" s="26">
        <f t="shared" si="0"/>
        <v>365</v>
      </c>
      <c r="K11" s="26">
        <f t="shared" si="0"/>
        <v>342.4</v>
      </c>
      <c r="L11" s="26">
        <f t="shared" si="0"/>
        <v>98.1</v>
      </c>
      <c r="M11" s="26">
        <f t="shared" si="0"/>
        <v>111</v>
      </c>
      <c r="N11" s="26">
        <f t="shared" si="0"/>
        <v>86</v>
      </c>
      <c r="O11" s="26">
        <f t="shared" si="0"/>
        <v>0</v>
      </c>
      <c r="P11" s="26">
        <f t="shared" si="0"/>
        <v>0</v>
      </c>
      <c r="Q11" s="38"/>
      <c r="R11" s="26">
        <f>SUM(R6:R10)</f>
        <v>45</v>
      </c>
      <c r="S11" s="29">
        <f>SUM(S6:S10)</f>
        <v>116.06</v>
      </c>
      <c r="T11" s="26">
        <f>SUM(T6:T10)</f>
        <v>7.8999999999999995</v>
      </c>
      <c r="U11" s="26">
        <f>SUM(U6:U10)</f>
        <v>20.1</v>
      </c>
      <c r="V11" s="26">
        <f>SUM(V6:V10)</f>
        <v>40.9</v>
      </c>
      <c r="W11" s="38"/>
      <c r="X11" s="30"/>
    </row>
    <row r="12" spans="2:24" ht="13.5">
      <c r="B12" s="153"/>
      <c r="C12" s="39" t="s">
        <v>30</v>
      </c>
      <c r="D12" s="40">
        <f>AVERAGE(D6:D10)</f>
        <v>18.560000000000002</v>
      </c>
      <c r="E12" s="40">
        <f>AVERAGE(E6:E10)</f>
        <v>25.3</v>
      </c>
      <c r="F12" s="41"/>
      <c r="G12" s="40">
        <f>AVERAGE(G6:G10)</f>
        <v>11.559999999999999</v>
      </c>
      <c r="H12" s="42"/>
      <c r="I12" s="40">
        <f aca="true" t="shared" si="1" ref="I12:N12">AVERAGE(I6:I10)</f>
        <v>70.6</v>
      </c>
      <c r="J12" s="40">
        <f t="shared" si="1"/>
        <v>73</v>
      </c>
      <c r="K12" s="40">
        <f t="shared" si="1"/>
        <v>68.47999999999999</v>
      </c>
      <c r="L12" s="40">
        <f t="shared" si="1"/>
        <v>19.619999999999997</v>
      </c>
      <c r="M12" s="40">
        <f t="shared" si="1"/>
        <v>22.2</v>
      </c>
      <c r="N12" s="40">
        <f t="shared" si="1"/>
        <v>17.2</v>
      </c>
      <c r="O12" s="43"/>
      <c r="P12" s="43"/>
      <c r="Q12" s="42"/>
      <c r="R12" s="43"/>
      <c r="S12" s="44">
        <f>AVERAGE(S6:S10)</f>
        <v>23.212</v>
      </c>
      <c r="T12" s="40">
        <f>AVERAGE(T6:T10)</f>
        <v>1.5799999999999998</v>
      </c>
      <c r="U12" s="40">
        <f>AVERAGE(U6:U10)</f>
        <v>4.0200000000000005</v>
      </c>
      <c r="V12" s="40">
        <f>AVERAGE(V6:V10)</f>
        <v>8.18</v>
      </c>
      <c r="W12" s="42"/>
      <c r="X12" s="45"/>
    </row>
    <row r="13" spans="2:24" ht="13.5">
      <c r="B13" s="31"/>
      <c r="C13" s="32">
        <v>6</v>
      </c>
      <c r="D13" s="26">
        <v>20.8</v>
      </c>
      <c r="E13" s="26">
        <v>25.7</v>
      </c>
      <c r="F13" s="27">
        <v>0.5868055555555556</v>
      </c>
      <c r="G13" s="26">
        <v>16.8</v>
      </c>
      <c r="H13" s="133" t="s">
        <v>129</v>
      </c>
      <c r="I13" s="26">
        <v>70</v>
      </c>
      <c r="J13" s="26">
        <v>71.2</v>
      </c>
      <c r="K13" s="26">
        <v>68.3</v>
      </c>
      <c r="L13" s="26">
        <v>20.9</v>
      </c>
      <c r="M13" s="26">
        <v>22.1</v>
      </c>
      <c r="N13" s="26">
        <v>20.1</v>
      </c>
      <c r="O13" s="26">
        <v>0.5</v>
      </c>
      <c r="P13" s="26">
        <v>0.5</v>
      </c>
      <c r="Q13" s="148">
        <v>0.6666666666666666</v>
      </c>
      <c r="R13" s="26">
        <v>0.3</v>
      </c>
      <c r="S13" s="29">
        <v>7.9</v>
      </c>
      <c r="T13" s="26">
        <v>1.1</v>
      </c>
      <c r="U13" s="26">
        <v>3.8</v>
      </c>
      <c r="V13" s="26">
        <v>6.4</v>
      </c>
      <c r="W13" s="28">
        <v>0.24375</v>
      </c>
      <c r="X13" s="30" t="s">
        <v>227</v>
      </c>
    </row>
    <row r="14" spans="2:24" ht="13.5">
      <c r="B14" s="31"/>
      <c r="C14" s="32">
        <v>7</v>
      </c>
      <c r="D14" s="33">
        <v>19.4</v>
      </c>
      <c r="E14" s="33">
        <v>25.7</v>
      </c>
      <c r="F14" s="27">
        <v>0.6826388888888889</v>
      </c>
      <c r="G14" s="33">
        <v>13.9</v>
      </c>
      <c r="H14" s="133" t="s">
        <v>129</v>
      </c>
      <c r="I14" s="33">
        <v>70.3</v>
      </c>
      <c r="J14" s="33">
        <v>72.2</v>
      </c>
      <c r="K14" s="33">
        <v>68.3</v>
      </c>
      <c r="L14" s="33">
        <v>20.9</v>
      </c>
      <c r="M14" s="33">
        <v>23.4</v>
      </c>
      <c r="N14" s="33">
        <v>18.8</v>
      </c>
      <c r="O14" s="33">
        <v>0</v>
      </c>
      <c r="P14" s="33"/>
      <c r="Q14" s="28"/>
      <c r="R14" s="33">
        <v>10.5</v>
      </c>
      <c r="S14" s="34">
        <v>24.59</v>
      </c>
      <c r="T14" s="33">
        <v>1.6</v>
      </c>
      <c r="U14" s="33">
        <v>4.3</v>
      </c>
      <c r="V14" s="33">
        <v>8.5</v>
      </c>
      <c r="W14" s="28">
        <v>0.5298611111111111</v>
      </c>
      <c r="X14" s="35" t="s">
        <v>224</v>
      </c>
    </row>
    <row r="15" spans="2:24" ht="13.5">
      <c r="B15" s="31"/>
      <c r="C15" s="32">
        <v>8</v>
      </c>
      <c r="D15" s="33">
        <v>20.1</v>
      </c>
      <c r="E15" s="33">
        <v>27.8</v>
      </c>
      <c r="F15" s="27">
        <v>0.6493055555555556</v>
      </c>
      <c r="G15" s="33">
        <v>12.3</v>
      </c>
      <c r="H15" s="28">
        <v>0.23819444444444446</v>
      </c>
      <c r="I15" s="33">
        <v>70.2</v>
      </c>
      <c r="J15" s="33">
        <v>72.8</v>
      </c>
      <c r="K15" s="33">
        <v>67.9</v>
      </c>
      <c r="L15" s="33">
        <v>21.1</v>
      </c>
      <c r="M15" s="33">
        <v>24.5</v>
      </c>
      <c r="N15" s="33">
        <v>18.1</v>
      </c>
      <c r="O15" s="33">
        <v>0</v>
      </c>
      <c r="P15" s="33"/>
      <c r="Q15" s="28"/>
      <c r="R15" s="33">
        <v>10.6</v>
      </c>
      <c r="S15" s="34">
        <v>28.04</v>
      </c>
      <c r="T15" s="33">
        <v>1.8</v>
      </c>
      <c r="U15" s="33">
        <v>4.5</v>
      </c>
      <c r="V15" s="33">
        <v>9.3</v>
      </c>
      <c r="W15" s="28">
        <v>0.4381944444444445</v>
      </c>
      <c r="X15" s="35" t="s">
        <v>228</v>
      </c>
    </row>
    <row r="16" spans="2:24" ht="13.5">
      <c r="B16" s="31"/>
      <c r="C16" s="32">
        <v>9</v>
      </c>
      <c r="D16" s="33">
        <v>17.3</v>
      </c>
      <c r="E16" s="33">
        <v>21.6</v>
      </c>
      <c r="F16" s="27">
        <v>0.5652777777777778</v>
      </c>
      <c r="G16" s="33">
        <v>13.2</v>
      </c>
      <c r="H16" s="28">
        <v>0.9791666666666666</v>
      </c>
      <c r="I16" s="33">
        <v>71</v>
      </c>
      <c r="J16" s="33">
        <v>72.2</v>
      </c>
      <c r="K16" s="33">
        <v>69.6</v>
      </c>
      <c r="L16" s="33">
        <v>19.9</v>
      </c>
      <c r="M16" s="33">
        <v>21.1</v>
      </c>
      <c r="N16" s="33">
        <v>18.6</v>
      </c>
      <c r="O16" s="33">
        <v>10.5</v>
      </c>
      <c r="P16" s="33">
        <v>2</v>
      </c>
      <c r="Q16" s="28" t="s">
        <v>232</v>
      </c>
      <c r="R16" s="33">
        <v>0</v>
      </c>
      <c r="S16" s="34">
        <v>4.99</v>
      </c>
      <c r="T16" s="33">
        <v>0.9</v>
      </c>
      <c r="U16" s="33">
        <v>2.3</v>
      </c>
      <c r="V16" s="33">
        <v>5.3</v>
      </c>
      <c r="W16" s="28">
        <v>0.8333333333333334</v>
      </c>
      <c r="X16" s="35" t="s">
        <v>229</v>
      </c>
    </row>
    <row r="17" spans="2:24" ht="13.5">
      <c r="B17" s="31"/>
      <c r="C17" s="32">
        <v>10</v>
      </c>
      <c r="D17" s="33">
        <v>18.2</v>
      </c>
      <c r="E17" s="33">
        <v>25.6</v>
      </c>
      <c r="F17" s="46">
        <v>0.5215277777777778</v>
      </c>
      <c r="G17" s="33">
        <v>13.4</v>
      </c>
      <c r="H17" s="28">
        <v>0.022222222222222223</v>
      </c>
      <c r="I17" s="33">
        <v>70.6</v>
      </c>
      <c r="J17" s="33">
        <v>72.2</v>
      </c>
      <c r="K17" s="33">
        <v>68.6</v>
      </c>
      <c r="L17" s="33">
        <v>20.4</v>
      </c>
      <c r="M17" s="33">
        <v>23.4</v>
      </c>
      <c r="N17" s="33">
        <v>18</v>
      </c>
      <c r="O17" s="33">
        <v>1.5</v>
      </c>
      <c r="P17" s="33">
        <v>0.5</v>
      </c>
      <c r="Q17" s="149" t="s">
        <v>231</v>
      </c>
      <c r="R17" s="33">
        <v>5.9</v>
      </c>
      <c r="S17" s="34">
        <v>19.33</v>
      </c>
      <c r="T17" s="33">
        <v>1.2</v>
      </c>
      <c r="U17" s="33">
        <v>3.8</v>
      </c>
      <c r="V17" s="33">
        <v>8.9</v>
      </c>
      <c r="W17" s="28">
        <v>0.48125</v>
      </c>
      <c r="X17" s="35" t="s">
        <v>230</v>
      </c>
    </row>
    <row r="18" spans="2:24" ht="13.5">
      <c r="B18" s="152" t="s">
        <v>50</v>
      </c>
      <c r="C18" s="36" t="s">
        <v>49</v>
      </c>
      <c r="D18" s="26">
        <f>SUM(D13:D17)</f>
        <v>95.80000000000001</v>
      </c>
      <c r="E18" s="26">
        <f>SUM(E13:E17)</f>
        <v>126.4</v>
      </c>
      <c r="F18" s="37"/>
      <c r="G18" s="26">
        <f>SUM(G13:G17)</f>
        <v>69.60000000000001</v>
      </c>
      <c r="H18" s="38"/>
      <c r="I18" s="26">
        <f aca="true" t="shared" si="2" ref="I18:P18">SUM(I13:I17)</f>
        <v>352.1</v>
      </c>
      <c r="J18" s="26">
        <f t="shared" si="2"/>
        <v>360.59999999999997</v>
      </c>
      <c r="K18" s="26">
        <f t="shared" si="2"/>
        <v>342.70000000000005</v>
      </c>
      <c r="L18" s="26">
        <f t="shared" si="2"/>
        <v>103.19999999999999</v>
      </c>
      <c r="M18" s="26">
        <f t="shared" si="2"/>
        <v>114.5</v>
      </c>
      <c r="N18" s="26">
        <f t="shared" si="2"/>
        <v>93.60000000000001</v>
      </c>
      <c r="O18" s="26">
        <f t="shared" si="2"/>
        <v>12.5</v>
      </c>
      <c r="P18" s="26">
        <f t="shared" si="2"/>
        <v>3</v>
      </c>
      <c r="Q18" s="38"/>
      <c r="R18" s="26">
        <f>SUM(R13:R17)</f>
        <v>27.299999999999997</v>
      </c>
      <c r="S18" s="29">
        <f>SUM(S13:S17)</f>
        <v>84.85</v>
      </c>
      <c r="T18" s="26">
        <f>SUM(T13:T17)</f>
        <v>6.6000000000000005</v>
      </c>
      <c r="U18" s="26">
        <f>SUM(U13:U17)</f>
        <v>18.7</v>
      </c>
      <c r="V18" s="26">
        <f>SUM(V13:V17)</f>
        <v>38.400000000000006</v>
      </c>
      <c r="W18" s="38"/>
      <c r="X18" s="30"/>
    </row>
    <row r="19" spans="2:24" ht="13.5">
      <c r="B19" s="153"/>
      <c r="C19" s="39" t="s">
        <v>30</v>
      </c>
      <c r="D19" s="40">
        <f>AVERAGE(D13:D17)</f>
        <v>19.160000000000004</v>
      </c>
      <c r="E19" s="40">
        <f>AVERAGE(E13:E17)</f>
        <v>25.28</v>
      </c>
      <c r="F19" s="41"/>
      <c r="G19" s="40">
        <f>AVERAGE(G13:G17)</f>
        <v>13.920000000000002</v>
      </c>
      <c r="H19" s="42"/>
      <c r="I19" s="40">
        <f aca="true" t="shared" si="3" ref="I19:N19">AVERAGE(I13:I17)</f>
        <v>70.42</v>
      </c>
      <c r="J19" s="40">
        <f t="shared" si="3"/>
        <v>72.11999999999999</v>
      </c>
      <c r="K19" s="40">
        <f t="shared" si="3"/>
        <v>68.54</v>
      </c>
      <c r="L19" s="40">
        <f t="shared" si="3"/>
        <v>20.639999999999997</v>
      </c>
      <c r="M19" s="40">
        <f t="shared" si="3"/>
        <v>22.9</v>
      </c>
      <c r="N19" s="40">
        <f t="shared" si="3"/>
        <v>18.720000000000002</v>
      </c>
      <c r="O19" s="43"/>
      <c r="P19" s="43"/>
      <c r="Q19" s="42"/>
      <c r="R19" s="43"/>
      <c r="S19" s="44">
        <f>AVERAGE(S13:S17)</f>
        <v>16.97</v>
      </c>
      <c r="T19" s="40">
        <f>AVERAGE(T13:T17)</f>
        <v>1.32</v>
      </c>
      <c r="U19" s="40">
        <f>AVERAGE(U13:U17)</f>
        <v>3.7399999999999998</v>
      </c>
      <c r="V19" s="40">
        <f>AVERAGE(V13:V17)</f>
        <v>7.6800000000000015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188.6</v>
      </c>
      <c r="E20" s="26">
        <f>SUM(E6:E10,E13:E17)</f>
        <v>252.89999999999998</v>
      </c>
      <c r="F20" s="37"/>
      <c r="G20" s="26">
        <f>SUM(G6:G10,G13:G17)</f>
        <v>127.4</v>
      </c>
      <c r="H20" s="38"/>
      <c r="I20" s="26">
        <f aca="true" t="shared" si="4" ref="I20:P20">SUM(I6:I10,I13:I17)</f>
        <v>705.1</v>
      </c>
      <c r="J20" s="26">
        <f t="shared" si="4"/>
        <v>725.6</v>
      </c>
      <c r="K20" s="26">
        <f t="shared" si="4"/>
        <v>685.1</v>
      </c>
      <c r="L20" s="26">
        <f t="shared" si="4"/>
        <v>201.3</v>
      </c>
      <c r="M20" s="26">
        <f t="shared" si="4"/>
        <v>225.5</v>
      </c>
      <c r="N20" s="26">
        <f t="shared" si="4"/>
        <v>179.6</v>
      </c>
      <c r="O20" s="26">
        <f t="shared" si="4"/>
        <v>12.5</v>
      </c>
      <c r="P20" s="26">
        <f t="shared" si="4"/>
        <v>3</v>
      </c>
      <c r="Q20" s="38"/>
      <c r="R20" s="26">
        <f>SUM(R6:R10,R13:R17)</f>
        <v>72.3</v>
      </c>
      <c r="S20" s="29">
        <f>SUM(S6:S10,S13:S17)</f>
        <v>200.91000000000003</v>
      </c>
      <c r="T20" s="26">
        <f>SUM(T6:T10,T13:T17)</f>
        <v>14.5</v>
      </c>
      <c r="U20" s="26">
        <f>SUM(U6:U10,U13:U17)</f>
        <v>38.8</v>
      </c>
      <c r="V20" s="26">
        <f>SUM(V6:V10,V13:V17)</f>
        <v>79.3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18.86</v>
      </c>
      <c r="E21" s="40">
        <f>AVERAGE(E6:E10,E13:E17)</f>
        <v>25.29</v>
      </c>
      <c r="F21" s="41"/>
      <c r="G21" s="40">
        <f>AVERAGE(G6:G10,G13:G17)</f>
        <v>12.74</v>
      </c>
      <c r="H21" s="42"/>
      <c r="I21" s="40">
        <f aca="true" t="shared" si="5" ref="I21:N21">AVERAGE(I6:I10,I13:I17)</f>
        <v>70.51</v>
      </c>
      <c r="J21" s="40">
        <f t="shared" si="5"/>
        <v>72.56</v>
      </c>
      <c r="K21" s="40">
        <f t="shared" si="5"/>
        <v>68.51</v>
      </c>
      <c r="L21" s="40">
        <f t="shared" si="5"/>
        <v>20.130000000000003</v>
      </c>
      <c r="M21" s="40">
        <f t="shared" si="5"/>
        <v>22.55</v>
      </c>
      <c r="N21" s="40">
        <f t="shared" si="5"/>
        <v>17.96</v>
      </c>
      <c r="O21" s="43"/>
      <c r="P21" s="43"/>
      <c r="Q21" s="42"/>
      <c r="R21" s="43"/>
      <c r="S21" s="44">
        <f>AVERAGE(S6:S10,S13:S17)</f>
        <v>20.091</v>
      </c>
      <c r="T21" s="40">
        <f>AVERAGE(T6:T10,T13:T17)</f>
        <v>1.45</v>
      </c>
      <c r="U21" s="40">
        <f>AVERAGE(U6:U10,U13:U17)</f>
        <v>3.88</v>
      </c>
      <c r="V21" s="40">
        <f>AVERAGE(V6:V10,V13:V17)</f>
        <v>7.93</v>
      </c>
      <c r="W21" s="42"/>
      <c r="X21" s="45"/>
    </row>
    <row r="22" spans="2:24" ht="13.5">
      <c r="B22" s="31"/>
      <c r="C22" s="32">
        <v>11</v>
      </c>
      <c r="D22" s="26">
        <v>19.4</v>
      </c>
      <c r="E22" s="26">
        <v>25.4</v>
      </c>
      <c r="F22" s="27">
        <v>0.6118055555555556</v>
      </c>
      <c r="G22" s="26">
        <v>13.3</v>
      </c>
      <c r="H22" s="46">
        <v>0.23750000000000002</v>
      </c>
      <c r="I22" s="26">
        <v>70.3</v>
      </c>
      <c r="J22" s="26">
        <v>72.3</v>
      </c>
      <c r="K22" s="26">
        <v>68.4</v>
      </c>
      <c r="L22" s="26">
        <v>21.2</v>
      </c>
      <c r="M22" s="26">
        <v>23.9</v>
      </c>
      <c r="N22" s="26">
        <v>18.6</v>
      </c>
      <c r="O22" s="26">
        <v>0</v>
      </c>
      <c r="P22" s="26"/>
      <c r="Q22" s="28"/>
      <c r="R22" s="26">
        <v>10.7</v>
      </c>
      <c r="S22" s="29">
        <v>23.96</v>
      </c>
      <c r="T22" s="26">
        <v>1.3</v>
      </c>
      <c r="U22" s="26">
        <v>3.8</v>
      </c>
      <c r="V22" s="26">
        <v>5.9</v>
      </c>
      <c r="W22" s="28">
        <v>0.6180555555555556</v>
      </c>
      <c r="X22" s="30" t="s">
        <v>233</v>
      </c>
    </row>
    <row r="23" spans="2:24" ht="13.5">
      <c r="B23" s="31"/>
      <c r="C23" s="32">
        <v>12</v>
      </c>
      <c r="D23" s="33">
        <v>20.6</v>
      </c>
      <c r="E23" s="33">
        <v>27.2</v>
      </c>
      <c r="F23" s="27">
        <v>0.5298611111111111</v>
      </c>
      <c r="G23" s="33">
        <v>14.4</v>
      </c>
      <c r="H23" s="28">
        <v>0.225</v>
      </c>
      <c r="I23" s="33">
        <v>70</v>
      </c>
      <c r="J23" s="33">
        <v>72</v>
      </c>
      <c r="K23" s="33">
        <v>68</v>
      </c>
      <c r="L23" s="33">
        <v>21.6</v>
      </c>
      <c r="M23" s="33">
        <v>24.1</v>
      </c>
      <c r="N23" s="33">
        <v>19.2</v>
      </c>
      <c r="O23" s="33">
        <v>3</v>
      </c>
      <c r="P23" s="33">
        <v>2</v>
      </c>
      <c r="Q23" s="28">
        <v>0.9583333333333334</v>
      </c>
      <c r="R23" s="33">
        <v>7.1</v>
      </c>
      <c r="S23" s="34">
        <v>20</v>
      </c>
      <c r="T23" s="33">
        <v>1.3</v>
      </c>
      <c r="U23" s="33">
        <v>3.6</v>
      </c>
      <c r="V23" s="33">
        <v>5.9</v>
      </c>
      <c r="W23" s="28">
        <v>0.517361111111111</v>
      </c>
      <c r="X23" s="35" t="s">
        <v>234</v>
      </c>
    </row>
    <row r="24" spans="2:24" ht="13.5">
      <c r="B24" s="31"/>
      <c r="C24" s="32">
        <v>13</v>
      </c>
      <c r="D24" s="33">
        <v>17.4</v>
      </c>
      <c r="E24" s="33">
        <v>20.5</v>
      </c>
      <c r="F24" s="27">
        <v>0.3111111111111111</v>
      </c>
      <c r="G24" s="33">
        <v>14.8</v>
      </c>
      <c r="H24" s="28">
        <v>0.1763888888888889</v>
      </c>
      <c r="I24" s="33">
        <v>71</v>
      </c>
      <c r="J24" s="33">
        <v>71.8</v>
      </c>
      <c r="K24" s="33">
        <v>69.9</v>
      </c>
      <c r="L24" s="33">
        <v>20</v>
      </c>
      <c r="M24" s="33">
        <v>21.5</v>
      </c>
      <c r="N24" s="33">
        <v>18.4</v>
      </c>
      <c r="O24" s="33">
        <v>61</v>
      </c>
      <c r="P24" s="33">
        <v>18</v>
      </c>
      <c r="Q24" s="28">
        <v>0.20833333333333334</v>
      </c>
      <c r="R24" s="33">
        <v>0.2</v>
      </c>
      <c r="S24" s="34">
        <v>5.14</v>
      </c>
      <c r="T24" s="33">
        <v>1.3</v>
      </c>
      <c r="U24" s="33">
        <v>3.7</v>
      </c>
      <c r="V24" s="33">
        <v>6.8</v>
      </c>
      <c r="W24" s="28">
        <v>0.25069444444444444</v>
      </c>
      <c r="X24" s="35" t="s">
        <v>235</v>
      </c>
    </row>
    <row r="25" spans="2:24" ht="13.5">
      <c r="B25" s="31"/>
      <c r="C25" s="32">
        <v>14</v>
      </c>
      <c r="D25" s="33">
        <v>19.6</v>
      </c>
      <c r="E25" s="33">
        <v>25.4</v>
      </c>
      <c r="F25" s="27">
        <v>0.517361111111111</v>
      </c>
      <c r="G25" s="33">
        <v>14.5</v>
      </c>
      <c r="H25" s="28">
        <v>0.18611111111111112</v>
      </c>
      <c r="I25" s="33">
        <v>70.2</v>
      </c>
      <c r="J25" s="33">
        <v>71.9</v>
      </c>
      <c r="K25" s="33">
        <v>68.6</v>
      </c>
      <c r="L25" s="33">
        <v>20.9</v>
      </c>
      <c r="M25" s="33">
        <v>24</v>
      </c>
      <c r="N25" s="33">
        <v>18.2</v>
      </c>
      <c r="O25" s="33">
        <v>0</v>
      </c>
      <c r="P25" s="33"/>
      <c r="Q25" s="28"/>
      <c r="R25" s="33">
        <v>8.9</v>
      </c>
      <c r="S25" s="34">
        <v>23.27</v>
      </c>
      <c r="T25" s="33">
        <v>1.5</v>
      </c>
      <c r="U25" s="33">
        <v>4.8</v>
      </c>
      <c r="V25" s="33">
        <v>7.3</v>
      </c>
      <c r="W25" s="28">
        <v>0.6875</v>
      </c>
      <c r="X25" s="35" t="s">
        <v>236</v>
      </c>
    </row>
    <row r="26" spans="2:24" ht="13.5">
      <c r="B26" s="31"/>
      <c r="C26" s="32">
        <v>15</v>
      </c>
      <c r="D26" s="33">
        <v>19.3</v>
      </c>
      <c r="E26" s="33">
        <v>25.5</v>
      </c>
      <c r="F26" s="27">
        <v>0.4534722222222222</v>
      </c>
      <c r="G26" s="33">
        <v>14.3</v>
      </c>
      <c r="H26" s="28">
        <v>0.9958333333333332</v>
      </c>
      <c r="I26" s="33">
        <v>70.3</v>
      </c>
      <c r="J26" s="33">
        <v>71.9</v>
      </c>
      <c r="K26" s="33">
        <v>68.5</v>
      </c>
      <c r="L26" s="33">
        <v>21.7</v>
      </c>
      <c r="M26" s="33">
        <v>24.3</v>
      </c>
      <c r="N26" s="33">
        <v>19.7</v>
      </c>
      <c r="O26" s="33">
        <v>0</v>
      </c>
      <c r="P26" s="33"/>
      <c r="Q26" s="28"/>
      <c r="R26" s="33">
        <v>5.8</v>
      </c>
      <c r="S26" s="34">
        <v>21.53</v>
      </c>
      <c r="T26" s="33">
        <v>1.4</v>
      </c>
      <c r="U26" s="33">
        <v>4.7</v>
      </c>
      <c r="V26" s="33">
        <v>7.7</v>
      </c>
      <c r="W26" s="28">
        <v>0.4875</v>
      </c>
      <c r="X26" s="35" t="s">
        <v>237</v>
      </c>
    </row>
    <row r="27" spans="2:24" ht="13.5">
      <c r="B27" s="152" t="s">
        <v>52</v>
      </c>
      <c r="C27" s="36" t="s">
        <v>49</v>
      </c>
      <c r="D27" s="26">
        <f>SUM(D22:D26)</f>
        <v>96.3</v>
      </c>
      <c r="E27" s="26">
        <f>SUM(E22:E26)</f>
        <v>124</v>
      </c>
      <c r="F27" s="37"/>
      <c r="G27" s="26">
        <f>SUM(G22:G26)</f>
        <v>71.3</v>
      </c>
      <c r="H27" s="38"/>
      <c r="I27" s="26">
        <f aca="true" t="shared" si="6" ref="I27:P27">SUM(I22:I26)</f>
        <v>351.8</v>
      </c>
      <c r="J27" s="26">
        <f t="shared" si="6"/>
        <v>359.9</v>
      </c>
      <c r="K27" s="26">
        <f t="shared" si="6"/>
        <v>343.4</v>
      </c>
      <c r="L27" s="26">
        <f t="shared" si="6"/>
        <v>105.39999999999999</v>
      </c>
      <c r="M27" s="26">
        <f t="shared" si="6"/>
        <v>117.8</v>
      </c>
      <c r="N27" s="26">
        <f t="shared" si="6"/>
        <v>94.1</v>
      </c>
      <c r="O27" s="26">
        <f t="shared" si="6"/>
        <v>64</v>
      </c>
      <c r="P27" s="26">
        <f t="shared" si="6"/>
        <v>20</v>
      </c>
      <c r="Q27" s="38"/>
      <c r="R27" s="26">
        <f>SUM(R22:R26)</f>
        <v>32.699999999999996</v>
      </c>
      <c r="S27" s="29">
        <f>SUM(S22:S26)</f>
        <v>93.9</v>
      </c>
      <c r="T27" s="26">
        <f>SUM(T22:T26)</f>
        <v>6.800000000000001</v>
      </c>
      <c r="U27" s="26">
        <f>SUM(U22:U26)</f>
        <v>20.6</v>
      </c>
      <c r="V27" s="26">
        <f>SUM(V22:V26)</f>
        <v>33.6</v>
      </c>
      <c r="W27" s="38"/>
      <c r="X27" s="30"/>
    </row>
    <row r="28" spans="2:24" ht="13.5">
      <c r="B28" s="153"/>
      <c r="C28" s="39" t="s">
        <v>30</v>
      </c>
      <c r="D28" s="40">
        <f>AVERAGE(D22:D26)</f>
        <v>19.259999999999998</v>
      </c>
      <c r="E28" s="40">
        <f>AVERAGE(E22:E26)</f>
        <v>24.8</v>
      </c>
      <c r="F28" s="41"/>
      <c r="G28" s="40">
        <f>AVERAGE(G22:G26)</f>
        <v>14.26</v>
      </c>
      <c r="H28" s="42"/>
      <c r="I28" s="40">
        <f aca="true" t="shared" si="7" ref="I28:N28">AVERAGE(I22:I26)</f>
        <v>70.36</v>
      </c>
      <c r="J28" s="40">
        <f t="shared" si="7"/>
        <v>71.97999999999999</v>
      </c>
      <c r="K28" s="40">
        <f t="shared" si="7"/>
        <v>68.67999999999999</v>
      </c>
      <c r="L28" s="40">
        <f t="shared" si="7"/>
        <v>21.08</v>
      </c>
      <c r="M28" s="40">
        <f t="shared" si="7"/>
        <v>23.56</v>
      </c>
      <c r="N28" s="40">
        <f t="shared" si="7"/>
        <v>18.82</v>
      </c>
      <c r="O28" s="43"/>
      <c r="P28" s="43"/>
      <c r="Q28" s="42"/>
      <c r="R28" s="43"/>
      <c r="S28" s="44">
        <f>AVERAGE(S22:S26)</f>
        <v>18.78</v>
      </c>
      <c r="T28" s="40">
        <f>AVERAGE(T22:T26)</f>
        <v>1.36</v>
      </c>
      <c r="U28" s="40">
        <f>AVERAGE(U22:U26)</f>
        <v>4.12</v>
      </c>
      <c r="V28" s="40">
        <f>AVERAGE(V22:V26)</f>
        <v>6.720000000000001</v>
      </c>
      <c r="W28" s="42"/>
      <c r="X28" s="45"/>
    </row>
    <row r="29" spans="2:24" ht="13.5">
      <c r="B29" s="31"/>
      <c r="C29" s="32">
        <v>16</v>
      </c>
      <c r="D29" s="26">
        <v>16.4</v>
      </c>
      <c r="E29" s="26">
        <v>21.3</v>
      </c>
      <c r="F29" s="27">
        <v>0.4840277777777778</v>
      </c>
      <c r="G29" s="26">
        <v>11.6</v>
      </c>
      <c r="H29" s="28">
        <v>0.2076388888888889</v>
      </c>
      <c r="I29" s="26">
        <v>71.1</v>
      </c>
      <c r="J29" s="26">
        <v>72.9</v>
      </c>
      <c r="K29" s="26">
        <v>69.3</v>
      </c>
      <c r="L29" s="26">
        <v>20.3</v>
      </c>
      <c r="M29" s="26">
        <v>21.4</v>
      </c>
      <c r="N29" s="26">
        <v>19</v>
      </c>
      <c r="O29" s="26">
        <v>0</v>
      </c>
      <c r="P29" s="26"/>
      <c r="Q29" s="28"/>
      <c r="R29" s="26">
        <v>2.1</v>
      </c>
      <c r="S29" s="29">
        <v>11.88</v>
      </c>
      <c r="T29" s="26">
        <v>0.9</v>
      </c>
      <c r="U29" s="26">
        <v>2.2</v>
      </c>
      <c r="V29" s="26">
        <v>4.9</v>
      </c>
      <c r="W29" s="28">
        <v>0.5277777777777778</v>
      </c>
      <c r="X29" s="30" t="s">
        <v>238</v>
      </c>
    </row>
    <row r="30" spans="2:24" ht="13.5">
      <c r="B30" s="31"/>
      <c r="C30" s="32">
        <v>17</v>
      </c>
      <c r="D30" s="33">
        <v>17.7</v>
      </c>
      <c r="E30" s="33">
        <v>23.9</v>
      </c>
      <c r="F30" s="27">
        <v>0.59375</v>
      </c>
      <c r="G30" s="33">
        <v>12.4</v>
      </c>
      <c r="H30" s="46">
        <v>0.16041666666666668</v>
      </c>
      <c r="I30" s="33">
        <v>70.8</v>
      </c>
      <c r="J30" s="33">
        <v>72.6</v>
      </c>
      <c r="K30" s="33">
        <v>68.8</v>
      </c>
      <c r="L30" s="33">
        <v>20.2</v>
      </c>
      <c r="M30" s="33">
        <v>22.4</v>
      </c>
      <c r="N30" s="33">
        <v>18.3</v>
      </c>
      <c r="O30" s="33">
        <v>0</v>
      </c>
      <c r="P30" s="33"/>
      <c r="Q30" s="28"/>
      <c r="R30" s="33">
        <v>5.2</v>
      </c>
      <c r="S30" s="34">
        <v>18.23</v>
      </c>
      <c r="T30" s="33">
        <v>1.1</v>
      </c>
      <c r="U30" s="33">
        <v>3.3</v>
      </c>
      <c r="V30" s="33">
        <v>6.8</v>
      </c>
      <c r="W30" s="28">
        <v>0.5305555555555556</v>
      </c>
      <c r="X30" s="35" t="s">
        <v>239</v>
      </c>
    </row>
    <row r="31" spans="2:24" ht="13.5">
      <c r="B31" s="31"/>
      <c r="C31" s="32">
        <v>18</v>
      </c>
      <c r="D31" s="33">
        <v>18.5</v>
      </c>
      <c r="E31" s="33">
        <v>25.6</v>
      </c>
      <c r="F31" s="27">
        <v>0.6354166666666666</v>
      </c>
      <c r="G31" s="33">
        <v>11.7</v>
      </c>
      <c r="H31" s="28">
        <v>0.2236111111111111</v>
      </c>
      <c r="I31" s="33">
        <v>70.5</v>
      </c>
      <c r="J31" s="33">
        <v>72.9</v>
      </c>
      <c r="K31" s="33">
        <v>68.4</v>
      </c>
      <c r="L31" s="33">
        <v>21.4</v>
      </c>
      <c r="M31" s="33">
        <v>24.6</v>
      </c>
      <c r="N31" s="33">
        <v>18.5</v>
      </c>
      <c r="O31" s="33">
        <v>0</v>
      </c>
      <c r="P31" s="33"/>
      <c r="Q31" s="28"/>
      <c r="R31" s="33">
        <v>12.1</v>
      </c>
      <c r="S31" s="34">
        <v>29.79</v>
      </c>
      <c r="T31" s="33">
        <v>1.6</v>
      </c>
      <c r="U31" s="33">
        <v>4.6</v>
      </c>
      <c r="V31" s="33">
        <v>7.9</v>
      </c>
      <c r="W31" s="28">
        <v>0.4597222222222222</v>
      </c>
      <c r="X31" s="35" t="s">
        <v>240</v>
      </c>
    </row>
    <row r="32" spans="2:24" ht="13.5">
      <c r="B32" s="31"/>
      <c r="C32" s="32">
        <v>19</v>
      </c>
      <c r="D32" s="33">
        <v>19.4</v>
      </c>
      <c r="E32" s="33">
        <v>27.1</v>
      </c>
      <c r="F32" s="27">
        <v>0.6208333333333333</v>
      </c>
      <c r="G32" s="33">
        <v>12</v>
      </c>
      <c r="H32" s="28">
        <v>0.21736111111111112</v>
      </c>
      <c r="I32" s="33">
        <v>70.3</v>
      </c>
      <c r="J32" s="33">
        <v>72.8</v>
      </c>
      <c r="K32" s="33">
        <v>68</v>
      </c>
      <c r="L32" s="33">
        <v>22</v>
      </c>
      <c r="M32" s="33">
        <v>25.5</v>
      </c>
      <c r="N32" s="33">
        <v>18.8</v>
      </c>
      <c r="O32" s="33">
        <v>0</v>
      </c>
      <c r="P32" s="33"/>
      <c r="Q32" s="28"/>
      <c r="R32" s="33">
        <v>12</v>
      </c>
      <c r="S32" s="34">
        <v>30.21</v>
      </c>
      <c r="T32" s="33">
        <v>1.7</v>
      </c>
      <c r="U32" s="33">
        <v>4.4</v>
      </c>
      <c r="V32" s="33">
        <v>7.2</v>
      </c>
      <c r="W32" s="28">
        <v>0.6743055555555556</v>
      </c>
      <c r="X32" s="35" t="s">
        <v>241</v>
      </c>
    </row>
    <row r="33" spans="2:24" ht="13.5">
      <c r="B33" s="31"/>
      <c r="C33" s="32">
        <v>20</v>
      </c>
      <c r="D33" s="33">
        <v>20.9</v>
      </c>
      <c r="E33" s="33">
        <v>27.9</v>
      </c>
      <c r="F33" s="27">
        <v>0.5868055555555556</v>
      </c>
      <c r="G33" s="33">
        <v>13.6</v>
      </c>
      <c r="H33" s="28">
        <v>0.19722222222222222</v>
      </c>
      <c r="I33" s="33">
        <v>69.9</v>
      </c>
      <c r="J33" s="33">
        <v>72.3</v>
      </c>
      <c r="K33" s="33">
        <v>67.8</v>
      </c>
      <c r="L33" s="33">
        <v>22.8</v>
      </c>
      <c r="M33" s="33">
        <v>26.2</v>
      </c>
      <c r="N33" s="33">
        <v>19.6</v>
      </c>
      <c r="O33" s="33">
        <v>0</v>
      </c>
      <c r="P33" s="33"/>
      <c r="Q33" s="28"/>
      <c r="R33" s="33">
        <v>11.6</v>
      </c>
      <c r="S33" s="34">
        <v>28.99</v>
      </c>
      <c r="T33" s="33">
        <v>1.5</v>
      </c>
      <c r="U33" s="33">
        <v>3.5</v>
      </c>
      <c r="V33" s="33">
        <v>6.4</v>
      </c>
      <c r="W33" s="28">
        <v>0.5020833333333333</v>
      </c>
      <c r="X33" s="35" t="s">
        <v>242</v>
      </c>
    </row>
    <row r="34" spans="2:24" ht="13.5">
      <c r="B34" s="152" t="s">
        <v>53</v>
      </c>
      <c r="C34" s="36" t="s">
        <v>49</v>
      </c>
      <c r="D34" s="26">
        <f>SUM(D29:D33)</f>
        <v>92.9</v>
      </c>
      <c r="E34" s="26">
        <f>SUM(E29:E33)</f>
        <v>125.80000000000001</v>
      </c>
      <c r="F34" s="37"/>
      <c r="G34" s="26">
        <f>SUM(G29:G33)</f>
        <v>61.300000000000004</v>
      </c>
      <c r="H34" s="38"/>
      <c r="I34" s="26">
        <f aca="true" t="shared" si="8" ref="I34:P34">SUM(I29:I33)</f>
        <v>352.6</v>
      </c>
      <c r="J34" s="26">
        <f t="shared" si="8"/>
        <v>363.5</v>
      </c>
      <c r="K34" s="26">
        <f t="shared" si="8"/>
        <v>342.3</v>
      </c>
      <c r="L34" s="26">
        <f t="shared" si="8"/>
        <v>106.7</v>
      </c>
      <c r="M34" s="26">
        <f t="shared" si="8"/>
        <v>120.10000000000001</v>
      </c>
      <c r="N34" s="26">
        <f t="shared" si="8"/>
        <v>94.19999999999999</v>
      </c>
      <c r="O34" s="26">
        <f t="shared" si="8"/>
        <v>0</v>
      </c>
      <c r="P34" s="26">
        <f t="shared" si="8"/>
        <v>0</v>
      </c>
      <c r="Q34" s="38"/>
      <c r="R34" s="26">
        <f>SUM(R29:R33)</f>
        <v>43</v>
      </c>
      <c r="S34" s="29">
        <f>SUM(S29:S33)</f>
        <v>119.1</v>
      </c>
      <c r="T34" s="26">
        <f>SUM(T29:T33)</f>
        <v>6.8</v>
      </c>
      <c r="U34" s="26">
        <f>SUM(U29:U33)</f>
        <v>18</v>
      </c>
      <c r="V34" s="26">
        <f>SUM(V29:V33)</f>
        <v>33.2</v>
      </c>
      <c r="W34" s="38"/>
      <c r="X34" s="30"/>
    </row>
    <row r="35" spans="2:24" ht="13.5">
      <c r="B35" s="153"/>
      <c r="C35" s="39" t="s">
        <v>30</v>
      </c>
      <c r="D35" s="40">
        <f>AVERAGE(D29:D33)</f>
        <v>18.580000000000002</v>
      </c>
      <c r="E35" s="40">
        <f>AVERAGE(E29:E33)</f>
        <v>25.160000000000004</v>
      </c>
      <c r="F35" s="41"/>
      <c r="G35" s="40">
        <f>AVERAGE(G29:G33)</f>
        <v>12.260000000000002</v>
      </c>
      <c r="H35" s="42"/>
      <c r="I35" s="40">
        <f aca="true" t="shared" si="9" ref="I35:N35">AVERAGE(I29:I33)</f>
        <v>70.52000000000001</v>
      </c>
      <c r="J35" s="40">
        <f t="shared" si="9"/>
        <v>72.7</v>
      </c>
      <c r="K35" s="40">
        <f t="shared" si="9"/>
        <v>68.46000000000001</v>
      </c>
      <c r="L35" s="40">
        <f t="shared" si="9"/>
        <v>21.34</v>
      </c>
      <c r="M35" s="40">
        <f t="shared" si="9"/>
        <v>24.020000000000003</v>
      </c>
      <c r="N35" s="40">
        <f t="shared" si="9"/>
        <v>18.839999999999996</v>
      </c>
      <c r="O35" s="43"/>
      <c r="P35" s="43"/>
      <c r="Q35" s="42"/>
      <c r="R35" s="43"/>
      <c r="S35" s="44">
        <f>AVERAGE(S29:S33)</f>
        <v>23.82</v>
      </c>
      <c r="T35" s="40">
        <f>AVERAGE(T29:T33)</f>
        <v>1.3599999999999999</v>
      </c>
      <c r="U35" s="40">
        <f>AVERAGE(U29:U33)</f>
        <v>3.6</v>
      </c>
      <c r="V35" s="40">
        <f>AVERAGE(V29:V33)</f>
        <v>6.640000000000001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189.2</v>
      </c>
      <c r="E36" s="26">
        <f>SUM(E22:E26,E29:E33)</f>
        <v>249.8</v>
      </c>
      <c r="F36" s="37"/>
      <c r="G36" s="26">
        <f>SUM(G22:G26,G29:G33)</f>
        <v>132.6</v>
      </c>
      <c r="H36" s="38"/>
      <c r="I36" s="26">
        <f aca="true" t="shared" si="10" ref="I36:P36">SUM(I22:I26,I29:I33)</f>
        <v>704.4</v>
      </c>
      <c r="J36" s="26">
        <f t="shared" si="10"/>
        <v>723.3999999999999</v>
      </c>
      <c r="K36" s="26">
        <f t="shared" si="10"/>
        <v>685.6999999999999</v>
      </c>
      <c r="L36" s="26">
        <f t="shared" si="10"/>
        <v>212.1</v>
      </c>
      <c r="M36" s="26">
        <f t="shared" si="10"/>
        <v>237.89999999999998</v>
      </c>
      <c r="N36" s="26">
        <f t="shared" si="10"/>
        <v>188.3</v>
      </c>
      <c r="O36" s="26">
        <f t="shared" si="10"/>
        <v>64</v>
      </c>
      <c r="P36" s="26">
        <f t="shared" si="10"/>
        <v>20</v>
      </c>
      <c r="Q36" s="38"/>
      <c r="R36" s="26">
        <f>SUM(R22:R26,R29:R33)</f>
        <v>75.69999999999999</v>
      </c>
      <c r="S36" s="29">
        <f>SUM(S22:S26,S29:S33)</f>
        <v>213.00000000000003</v>
      </c>
      <c r="T36" s="26">
        <f>SUM(T22:T26,T29:T33)</f>
        <v>13.6</v>
      </c>
      <c r="U36" s="26">
        <f>SUM(U22:U26,U29:U33)</f>
        <v>38.6</v>
      </c>
      <c r="V36" s="26">
        <f>SUM(V22:V26,V29:V33)</f>
        <v>66.8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18.919999999999998</v>
      </c>
      <c r="E37" s="40">
        <f>AVERAGE(E22:E26,E29:E33)</f>
        <v>24.98</v>
      </c>
      <c r="F37" s="41"/>
      <c r="G37" s="40">
        <f>AVERAGE(G22:G26,G29:G33)</f>
        <v>13.26</v>
      </c>
      <c r="H37" s="42"/>
      <c r="I37" s="40">
        <f aca="true" t="shared" si="11" ref="I37:N37">AVERAGE(I22:I26,I29:I33)</f>
        <v>70.44</v>
      </c>
      <c r="J37" s="40">
        <f t="shared" si="11"/>
        <v>72.33999999999999</v>
      </c>
      <c r="K37" s="40">
        <f t="shared" si="11"/>
        <v>68.57</v>
      </c>
      <c r="L37" s="40">
        <f t="shared" si="11"/>
        <v>21.21</v>
      </c>
      <c r="M37" s="40">
        <f t="shared" si="11"/>
        <v>23.79</v>
      </c>
      <c r="N37" s="40">
        <f t="shared" si="11"/>
        <v>18.830000000000002</v>
      </c>
      <c r="O37" s="43"/>
      <c r="P37" s="43"/>
      <c r="Q37" s="42"/>
      <c r="R37" s="43"/>
      <c r="S37" s="44">
        <f>AVERAGE(S22:S26,S29:S33)</f>
        <v>21.300000000000004</v>
      </c>
      <c r="T37" s="40">
        <f>AVERAGE(T22:T26,T29:T33)</f>
        <v>1.3599999999999999</v>
      </c>
      <c r="U37" s="40">
        <f>AVERAGE(U22:U26,U29:U33)</f>
        <v>3.8600000000000003</v>
      </c>
      <c r="V37" s="40">
        <f>AVERAGE(V22:V26,V29:V33)</f>
        <v>6.68</v>
      </c>
      <c r="W37" s="42"/>
      <c r="X37" s="45"/>
    </row>
    <row r="38" spans="2:24" ht="13.5">
      <c r="B38" s="31"/>
      <c r="C38" s="32">
        <v>21</v>
      </c>
      <c r="D38" s="26">
        <v>21</v>
      </c>
      <c r="E38" s="26">
        <v>28.6</v>
      </c>
      <c r="F38" s="27">
        <v>0.6166666666666667</v>
      </c>
      <c r="G38" s="26">
        <v>15</v>
      </c>
      <c r="H38" s="28">
        <v>0.23611111111111113</v>
      </c>
      <c r="I38" s="26">
        <v>69.9</v>
      </c>
      <c r="J38" s="26">
        <v>71.8</v>
      </c>
      <c r="K38" s="26">
        <v>67.7</v>
      </c>
      <c r="L38" s="26">
        <v>23.1</v>
      </c>
      <c r="M38" s="26">
        <v>26</v>
      </c>
      <c r="N38" s="26">
        <v>20.6</v>
      </c>
      <c r="O38" s="26">
        <v>0</v>
      </c>
      <c r="P38" s="26"/>
      <c r="Q38" s="28"/>
      <c r="R38" s="26">
        <v>9</v>
      </c>
      <c r="S38" s="29">
        <v>23.42</v>
      </c>
      <c r="T38" s="26">
        <v>1.4</v>
      </c>
      <c r="U38" s="26">
        <v>4.1</v>
      </c>
      <c r="V38" s="26">
        <v>7.6</v>
      </c>
      <c r="W38" s="28">
        <v>0.6333333333333333</v>
      </c>
      <c r="X38" s="30" t="s">
        <v>241</v>
      </c>
    </row>
    <row r="39" spans="2:24" ht="13.5">
      <c r="B39" s="31"/>
      <c r="C39" s="32">
        <v>22</v>
      </c>
      <c r="D39" s="33">
        <v>21.1</v>
      </c>
      <c r="E39" s="33">
        <v>26.8</v>
      </c>
      <c r="F39" s="27">
        <v>0.6361111111111112</v>
      </c>
      <c r="G39" s="33">
        <v>15.5</v>
      </c>
      <c r="H39" s="28">
        <v>0.2041666666666667</v>
      </c>
      <c r="I39" s="33">
        <v>69.9</v>
      </c>
      <c r="J39" s="33">
        <v>71.7</v>
      </c>
      <c r="K39" s="33">
        <v>68.1</v>
      </c>
      <c r="L39" s="33">
        <v>23.8</v>
      </c>
      <c r="M39" s="33">
        <v>27</v>
      </c>
      <c r="N39" s="33">
        <v>20.9</v>
      </c>
      <c r="O39" s="33">
        <v>0</v>
      </c>
      <c r="P39" s="33"/>
      <c r="Q39" s="28"/>
      <c r="R39" s="33">
        <v>10.4</v>
      </c>
      <c r="S39" s="34">
        <v>28.58</v>
      </c>
      <c r="T39" s="33">
        <v>1.9</v>
      </c>
      <c r="U39" s="33">
        <v>5</v>
      </c>
      <c r="V39" s="33">
        <v>8</v>
      </c>
      <c r="W39" s="28">
        <v>0.4916666666666667</v>
      </c>
      <c r="X39" s="35" t="s">
        <v>243</v>
      </c>
    </row>
    <row r="40" spans="2:24" ht="13.5">
      <c r="B40" s="31"/>
      <c r="C40" s="32">
        <v>23</v>
      </c>
      <c r="D40" s="33">
        <v>21.1</v>
      </c>
      <c r="E40" s="33">
        <v>28.1</v>
      </c>
      <c r="F40" s="27">
        <v>0.5819444444444445</v>
      </c>
      <c r="G40" s="33">
        <v>15.2</v>
      </c>
      <c r="H40" s="28">
        <v>0.15208333333333332</v>
      </c>
      <c r="I40" s="33">
        <v>69.8</v>
      </c>
      <c r="J40" s="33">
        <v>71.8</v>
      </c>
      <c r="K40" s="33">
        <v>68</v>
      </c>
      <c r="L40" s="33">
        <v>24</v>
      </c>
      <c r="M40" s="33">
        <v>26.9</v>
      </c>
      <c r="N40" s="33">
        <v>21.4</v>
      </c>
      <c r="O40" s="33">
        <v>0</v>
      </c>
      <c r="P40" s="33"/>
      <c r="Q40" s="28"/>
      <c r="R40" s="33">
        <v>10.4</v>
      </c>
      <c r="S40" s="34">
        <v>26.61</v>
      </c>
      <c r="T40" s="33">
        <v>1.9</v>
      </c>
      <c r="U40" s="33">
        <v>5.2</v>
      </c>
      <c r="V40" s="33">
        <v>9.3</v>
      </c>
      <c r="W40" s="28">
        <v>0.5437500000000001</v>
      </c>
      <c r="X40" s="35" t="s">
        <v>244</v>
      </c>
    </row>
    <row r="41" spans="2:24" ht="13.5">
      <c r="B41" s="31"/>
      <c r="C41" s="32">
        <v>24</v>
      </c>
      <c r="D41" s="33">
        <v>20</v>
      </c>
      <c r="E41" s="33">
        <v>23.7</v>
      </c>
      <c r="F41" s="27">
        <v>0.3847222222222222</v>
      </c>
      <c r="G41" s="33">
        <v>16.8</v>
      </c>
      <c r="H41" s="28">
        <v>0.14722222222222223</v>
      </c>
      <c r="I41" s="33">
        <v>70.1</v>
      </c>
      <c r="J41" s="33">
        <v>71.2</v>
      </c>
      <c r="K41" s="33">
        <v>68.7</v>
      </c>
      <c r="L41" s="33">
        <v>22.9</v>
      </c>
      <c r="M41" s="33">
        <v>23.7</v>
      </c>
      <c r="N41" s="33">
        <v>22.1</v>
      </c>
      <c r="O41" s="33">
        <v>0</v>
      </c>
      <c r="P41" s="33"/>
      <c r="Q41" s="28"/>
      <c r="R41" s="33">
        <v>0.1</v>
      </c>
      <c r="S41" s="34">
        <v>8.01</v>
      </c>
      <c r="T41" s="33">
        <v>1.1</v>
      </c>
      <c r="U41" s="33">
        <v>2.6</v>
      </c>
      <c r="V41" s="33">
        <v>4.2</v>
      </c>
      <c r="W41" s="28">
        <v>0.5590277777777778</v>
      </c>
      <c r="X41" s="35" t="s">
        <v>245</v>
      </c>
    </row>
    <row r="42" spans="2:24" ht="13.5">
      <c r="B42" s="31"/>
      <c r="C42" s="32">
        <v>25</v>
      </c>
      <c r="D42" s="33">
        <v>19.6</v>
      </c>
      <c r="E42" s="33">
        <v>22.7</v>
      </c>
      <c r="F42" s="27">
        <v>0.6659722222222222</v>
      </c>
      <c r="G42" s="33">
        <v>17.6</v>
      </c>
      <c r="H42" s="28">
        <v>0.2423611111111111</v>
      </c>
      <c r="I42" s="33">
        <v>70.2</v>
      </c>
      <c r="J42" s="33">
        <v>70.8</v>
      </c>
      <c r="K42" s="33">
        <v>69.2</v>
      </c>
      <c r="L42" s="33">
        <v>22.5</v>
      </c>
      <c r="M42" s="33">
        <v>23.7</v>
      </c>
      <c r="N42" s="33">
        <v>21.5</v>
      </c>
      <c r="O42" s="33">
        <v>6</v>
      </c>
      <c r="P42" s="33">
        <v>1.5</v>
      </c>
      <c r="Q42" s="28">
        <v>0.3333333333333333</v>
      </c>
      <c r="R42" s="33">
        <v>0.1</v>
      </c>
      <c r="S42" s="34">
        <v>7.85</v>
      </c>
      <c r="T42" s="33">
        <v>0.9</v>
      </c>
      <c r="U42" s="33">
        <v>2.7</v>
      </c>
      <c r="V42" s="33">
        <v>5.9</v>
      </c>
      <c r="W42" s="28">
        <v>0.40625</v>
      </c>
      <c r="X42" s="35" t="s">
        <v>246</v>
      </c>
    </row>
    <row r="43" spans="2:24" ht="13.5">
      <c r="B43" s="152" t="s">
        <v>55</v>
      </c>
      <c r="C43" s="36" t="s">
        <v>49</v>
      </c>
      <c r="D43" s="26">
        <f>SUM(D38:D42)</f>
        <v>102.80000000000001</v>
      </c>
      <c r="E43" s="26">
        <f>SUM(E38:E42)</f>
        <v>129.9</v>
      </c>
      <c r="F43" s="37"/>
      <c r="G43" s="26">
        <f>SUM(G38:G42)</f>
        <v>80.1</v>
      </c>
      <c r="H43" s="38"/>
      <c r="I43" s="26">
        <f aca="true" t="shared" si="12" ref="I43:P43">SUM(I38:I42)</f>
        <v>349.90000000000003</v>
      </c>
      <c r="J43" s="26">
        <f t="shared" si="12"/>
        <v>357.3</v>
      </c>
      <c r="K43" s="26">
        <f t="shared" si="12"/>
        <v>341.7</v>
      </c>
      <c r="L43" s="26">
        <f t="shared" si="12"/>
        <v>116.30000000000001</v>
      </c>
      <c r="M43" s="26">
        <f t="shared" si="12"/>
        <v>127.30000000000001</v>
      </c>
      <c r="N43" s="26">
        <f t="shared" si="12"/>
        <v>106.5</v>
      </c>
      <c r="O43" s="26">
        <f t="shared" si="12"/>
        <v>6</v>
      </c>
      <c r="P43" s="26">
        <f t="shared" si="12"/>
        <v>1.5</v>
      </c>
      <c r="Q43" s="38"/>
      <c r="R43" s="26">
        <f>SUM(R38:R42)</f>
        <v>30</v>
      </c>
      <c r="S43" s="29">
        <f>SUM(S38:S42)</f>
        <v>94.47</v>
      </c>
      <c r="T43" s="26">
        <f>SUM(T38:T42)</f>
        <v>7.199999999999999</v>
      </c>
      <c r="U43" s="26">
        <f>SUM(U38:U42)</f>
        <v>19.6</v>
      </c>
      <c r="V43" s="26">
        <f>SUM(V38:V42)</f>
        <v>35</v>
      </c>
      <c r="W43" s="38"/>
      <c r="X43" s="30"/>
    </row>
    <row r="44" spans="2:24" ht="13.5">
      <c r="B44" s="153"/>
      <c r="C44" s="39" t="s">
        <v>30</v>
      </c>
      <c r="D44" s="40">
        <f>AVERAGE(D38:D42)</f>
        <v>20.560000000000002</v>
      </c>
      <c r="E44" s="40">
        <f>AVERAGE(E38:E42)</f>
        <v>25.98</v>
      </c>
      <c r="F44" s="41"/>
      <c r="G44" s="40">
        <f>AVERAGE(G38:G42)</f>
        <v>16.02</v>
      </c>
      <c r="H44" s="42"/>
      <c r="I44" s="40">
        <f aca="true" t="shared" si="13" ref="I44:N44">AVERAGE(I38:I42)</f>
        <v>69.98</v>
      </c>
      <c r="J44" s="40">
        <f t="shared" si="13"/>
        <v>71.46000000000001</v>
      </c>
      <c r="K44" s="40">
        <f t="shared" si="13"/>
        <v>68.34</v>
      </c>
      <c r="L44" s="40">
        <f t="shared" si="13"/>
        <v>23.26</v>
      </c>
      <c r="M44" s="40">
        <f t="shared" si="13"/>
        <v>25.46</v>
      </c>
      <c r="N44" s="40">
        <f t="shared" si="13"/>
        <v>21.3</v>
      </c>
      <c r="O44" s="43"/>
      <c r="P44" s="43"/>
      <c r="Q44" s="42"/>
      <c r="R44" s="43"/>
      <c r="S44" s="44">
        <f>AVERAGE(S38:S42)</f>
        <v>18.894</v>
      </c>
      <c r="T44" s="40">
        <f>AVERAGE(T38:T42)</f>
        <v>1.44</v>
      </c>
      <c r="U44" s="40">
        <f>AVERAGE(U38:U42)</f>
        <v>3.9200000000000004</v>
      </c>
      <c r="V44" s="40">
        <f>AVERAGE(V38:V42)</f>
        <v>7</v>
      </c>
      <c r="W44" s="42"/>
      <c r="X44" s="45"/>
    </row>
    <row r="45" spans="2:24" ht="13.5">
      <c r="B45" s="31"/>
      <c r="C45" s="32">
        <v>26</v>
      </c>
      <c r="D45" s="26">
        <v>21.6</v>
      </c>
      <c r="E45" s="26">
        <v>27.3</v>
      </c>
      <c r="F45" s="27">
        <v>0.4861111111111111</v>
      </c>
      <c r="G45" s="26">
        <v>16.6</v>
      </c>
      <c r="H45" s="133" t="s">
        <v>129</v>
      </c>
      <c r="I45" s="26">
        <v>69.6</v>
      </c>
      <c r="J45" s="26">
        <v>71.2</v>
      </c>
      <c r="K45" s="26">
        <v>68.1</v>
      </c>
      <c r="L45" s="26">
        <v>24</v>
      </c>
      <c r="M45" s="26">
        <v>27.2</v>
      </c>
      <c r="N45" s="26">
        <v>21.3</v>
      </c>
      <c r="O45" s="26">
        <v>0</v>
      </c>
      <c r="P45" s="26"/>
      <c r="Q45" s="28"/>
      <c r="R45" s="26">
        <v>8.4</v>
      </c>
      <c r="S45" s="29">
        <v>26.1</v>
      </c>
      <c r="T45" s="26">
        <v>1.3</v>
      </c>
      <c r="U45" s="26">
        <v>3.8</v>
      </c>
      <c r="V45" s="26">
        <v>6.4</v>
      </c>
      <c r="W45" s="28">
        <v>0.6368055555555555</v>
      </c>
      <c r="X45" s="30" t="s">
        <v>247</v>
      </c>
    </row>
    <row r="46" spans="2:24" ht="13.5">
      <c r="B46" s="31"/>
      <c r="C46" s="32">
        <v>27</v>
      </c>
      <c r="D46" s="33">
        <v>18.3</v>
      </c>
      <c r="E46" s="33">
        <v>23.6</v>
      </c>
      <c r="F46" s="27">
        <v>0.6124999999999999</v>
      </c>
      <c r="G46" s="33">
        <v>13.9</v>
      </c>
      <c r="H46" s="28">
        <v>0.9993055555555556</v>
      </c>
      <c r="I46" s="33">
        <v>70.5</v>
      </c>
      <c r="J46" s="33">
        <v>72.1</v>
      </c>
      <c r="K46" s="33">
        <v>68.7</v>
      </c>
      <c r="L46" s="33">
        <v>23.7</v>
      </c>
      <c r="M46" s="33">
        <v>26.6</v>
      </c>
      <c r="N46" s="33">
        <v>21.3</v>
      </c>
      <c r="O46" s="33">
        <v>0</v>
      </c>
      <c r="P46" s="33"/>
      <c r="Q46" s="28"/>
      <c r="R46" s="33">
        <v>11.5</v>
      </c>
      <c r="S46" s="34">
        <v>29.3</v>
      </c>
      <c r="T46" s="33">
        <v>1.9</v>
      </c>
      <c r="U46" s="33">
        <v>4.7</v>
      </c>
      <c r="V46" s="33">
        <v>8.7</v>
      </c>
      <c r="W46" s="28">
        <v>0.6437499999999999</v>
      </c>
      <c r="X46" s="35" t="s">
        <v>247</v>
      </c>
    </row>
    <row r="47" spans="2:24" ht="13.5">
      <c r="B47" s="31"/>
      <c r="C47" s="32">
        <v>28</v>
      </c>
      <c r="D47" s="33">
        <v>19.2</v>
      </c>
      <c r="E47" s="33">
        <v>26.3</v>
      </c>
      <c r="F47" s="27">
        <v>0.61875</v>
      </c>
      <c r="G47" s="33">
        <v>12.6</v>
      </c>
      <c r="H47" s="28">
        <v>0.19305555555555554</v>
      </c>
      <c r="I47" s="33">
        <v>70.3</v>
      </c>
      <c r="J47" s="33">
        <v>72.6</v>
      </c>
      <c r="K47" s="33">
        <v>68.2</v>
      </c>
      <c r="L47" s="33">
        <v>23.8</v>
      </c>
      <c r="M47" s="33">
        <v>27.1</v>
      </c>
      <c r="N47" s="33">
        <v>20.8</v>
      </c>
      <c r="O47" s="33">
        <v>0</v>
      </c>
      <c r="P47" s="33"/>
      <c r="Q47" s="51"/>
      <c r="R47" s="33">
        <v>11.3</v>
      </c>
      <c r="S47" s="34">
        <v>29.99</v>
      </c>
      <c r="T47" s="33">
        <v>1.6</v>
      </c>
      <c r="U47" s="33">
        <v>4.4</v>
      </c>
      <c r="V47" s="33">
        <v>8.1</v>
      </c>
      <c r="W47" s="28">
        <v>0.40138888888888885</v>
      </c>
      <c r="X47" s="35" t="s">
        <v>247</v>
      </c>
    </row>
    <row r="48" spans="2:24" ht="13.5">
      <c r="B48" s="31"/>
      <c r="C48" s="32">
        <v>29</v>
      </c>
      <c r="D48" s="33">
        <v>22</v>
      </c>
      <c r="E48" s="33">
        <v>29.9</v>
      </c>
      <c r="F48" s="27">
        <v>0.5388888888888889</v>
      </c>
      <c r="G48" s="33">
        <v>14.9</v>
      </c>
      <c r="H48" s="28">
        <v>0.19930555555555554</v>
      </c>
      <c r="I48" s="33">
        <v>69.6</v>
      </c>
      <c r="J48" s="33">
        <v>71.9</v>
      </c>
      <c r="K48" s="33">
        <v>67.5</v>
      </c>
      <c r="L48" s="33">
        <v>24.5</v>
      </c>
      <c r="M48" s="33">
        <v>27.8</v>
      </c>
      <c r="N48" s="33">
        <v>21.5</v>
      </c>
      <c r="O48" s="33">
        <v>0</v>
      </c>
      <c r="P48" s="33"/>
      <c r="Q48" s="28"/>
      <c r="R48" s="33">
        <v>11.4</v>
      </c>
      <c r="S48" s="34">
        <v>27.73</v>
      </c>
      <c r="T48" s="33">
        <v>1.5</v>
      </c>
      <c r="U48" s="33">
        <v>4</v>
      </c>
      <c r="V48" s="33">
        <v>9.1</v>
      </c>
      <c r="W48" s="28">
        <v>0.517361111111111</v>
      </c>
      <c r="X48" s="35" t="s">
        <v>248</v>
      </c>
    </row>
    <row r="49" spans="2:24" ht="13.5">
      <c r="B49" s="31"/>
      <c r="C49" s="32">
        <v>30</v>
      </c>
      <c r="D49" s="33">
        <v>23.7</v>
      </c>
      <c r="E49" s="33">
        <v>30.9</v>
      </c>
      <c r="F49" s="27">
        <v>0.5729166666666666</v>
      </c>
      <c r="G49" s="33">
        <v>17.2</v>
      </c>
      <c r="H49" s="28">
        <v>0.22569444444444445</v>
      </c>
      <c r="I49" s="33">
        <v>69.2</v>
      </c>
      <c r="J49" s="33">
        <v>71.3</v>
      </c>
      <c r="K49" s="33">
        <v>67.4</v>
      </c>
      <c r="L49" s="33">
        <v>25.4</v>
      </c>
      <c r="M49" s="33">
        <v>28.5</v>
      </c>
      <c r="N49" s="33">
        <v>22.5</v>
      </c>
      <c r="O49" s="33">
        <v>0</v>
      </c>
      <c r="P49" s="33"/>
      <c r="Q49" s="28"/>
      <c r="R49" s="33">
        <v>9</v>
      </c>
      <c r="S49" s="34">
        <v>25.57</v>
      </c>
      <c r="T49" s="33">
        <v>1.4</v>
      </c>
      <c r="U49" s="33">
        <v>3</v>
      </c>
      <c r="V49" s="33">
        <v>6.1</v>
      </c>
      <c r="W49" s="28">
        <v>0.9006944444444445</v>
      </c>
      <c r="X49" s="35" t="s">
        <v>249</v>
      </c>
    </row>
    <row r="50" spans="2:24" ht="13.5">
      <c r="B50" s="31"/>
      <c r="C50" s="32">
        <v>31</v>
      </c>
      <c r="D50" s="33">
        <v>23</v>
      </c>
      <c r="E50" s="33">
        <v>28.8</v>
      </c>
      <c r="F50" s="27">
        <v>0.4534722222222222</v>
      </c>
      <c r="G50" s="33">
        <v>19.2</v>
      </c>
      <c r="H50" s="28">
        <v>0.21041666666666667</v>
      </c>
      <c r="I50" s="33">
        <v>69.3</v>
      </c>
      <c r="J50" s="33">
        <v>70.6</v>
      </c>
      <c r="K50" s="33">
        <v>67.7</v>
      </c>
      <c r="L50" s="33">
        <v>25.3</v>
      </c>
      <c r="M50" s="33">
        <v>27.5</v>
      </c>
      <c r="N50" s="33">
        <v>23.6</v>
      </c>
      <c r="O50" s="33">
        <v>0</v>
      </c>
      <c r="P50" s="33"/>
      <c r="Q50" s="28"/>
      <c r="R50" s="33">
        <v>3.7</v>
      </c>
      <c r="S50" s="34">
        <v>18.03</v>
      </c>
      <c r="T50" s="33">
        <v>1.2</v>
      </c>
      <c r="U50" s="33">
        <v>4.6</v>
      </c>
      <c r="V50" s="33">
        <v>8.5</v>
      </c>
      <c r="W50" s="28">
        <v>0.45555555555555555</v>
      </c>
      <c r="X50" s="35" t="s">
        <v>250</v>
      </c>
    </row>
    <row r="51" spans="2:24" ht="13.5">
      <c r="B51" s="152" t="s">
        <v>56</v>
      </c>
      <c r="C51" s="36" t="s">
        <v>49</v>
      </c>
      <c r="D51" s="26">
        <f>SUM(D45:D50)</f>
        <v>127.80000000000001</v>
      </c>
      <c r="E51" s="26">
        <f>SUM(E45:E50)</f>
        <v>166.8</v>
      </c>
      <c r="F51" s="37"/>
      <c r="G51" s="26">
        <f>SUM(G45:G50)</f>
        <v>94.4</v>
      </c>
      <c r="H51" s="38"/>
      <c r="I51" s="26">
        <f aca="true" t="shared" si="14" ref="I51:P51">SUM(I45:I50)</f>
        <v>418.5</v>
      </c>
      <c r="J51" s="26">
        <f t="shared" si="14"/>
        <v>429.70000000000005</v>
      </c>
      <c r="K51" s="26">
        <f t="shared" si="14"/>
        <v>407.59999999999997</v>
      </c>
      <c r="L51" s="26">
        <f t="shared" si="14"/>
        <v>146.70000000000002</v>
      </c>
      <c r="M51" s="26">
        <f t="shared" si="14"/>
        <v>164.7</v>
      </c>
      <c r="N51" s="26">
        <f t="shared" si="14"/>
        <v>131</v>
      </c>
      <c r="O51" s="26">
        <f t="shared" si="14"/>
        <v>0</v>
      </c>
      <c r="P51" s="26">
        <f t="shared" si="14"/>
        <v>0</v>
      </c>
      <c r="Q51" s="38"/>
      <c r="R51" s="26">
        <f>SUM(R45:R50)</f>
        <v>55.300000000000004</v>
      </c>
      <c r="S51" s="29">
        <f>SUM(S45:S50)</f>
        <v>156.72</v>
      </c>
      <c r="T51" s="26">
        <f>SUM(T45:T50)</f>
        <v>8.9</v>
      </c>
      <c r="U51" s="26">
        <f>SUM(U45:U50)</f>
        <v>24.5</v>
      </c>
      <c r="V51" s="26">
        <f>SUM(V45:V50)</f>
        <v>46.9</v>
      </c>
      <c r="W51" s="38"/>
      <c r="X51" s="30"/>
    </row>
    <row r="52" spans="2:24" ht="13.5">
      <c r="B52" s="153"/>
      <c r="C52" s="39" t="s">
        <v>30</v>
      </c>
      <c r="D52" s="40">
        <f>AVERAGE(D45:D50)</f>
        <v>21.3</v>
      </c>
      <c r="E52" s="40">
        <f>AVERAGE(E45:E50)</f>
        <v>27.8</v>
      </c>
      <c r="F52" s="41"/>
      <c r="G52" s="40">
        <f>AVERAGE(G45:G50)</f>
        <v>15.733333333333334</v>
      </c>
      <c r="H52" s="42"/>
      <c r="I52" s="40">
        <f aca="true" t="shared" si="15" ref="I52:N52">AVERAGE(I45:I50)</f>
        <v>69.75</v>
      </c>
      <c r="J52" s="40">
        <f t="shared" si="15"/>
        <v>71.61666666666667</v>
      </c>
      <c r="K52" s="40">
        <f t="shared" si="15"/>
        <v>67.93333333333332</v>
      </c>
      <c r="L52" s="40">
        <f t="shared" si="15"/>
        <v>24.450000000000003</v>
      </c>
      <c r="M52" s="40">
        <f t="shared" si="15"/>
        <v>27.45</v>
      </c>
      <c r="N52" s="40">
        <f t="shared" si="15"/>
        <v>21.833333333333332</v>
      </c>
      <c r="O52" s="43"/>
      <c r="P52" s="43"/>
      <c r="Q52" s="42"/>
      <c r="R52" s="43"/>
      <c r="S52" s="44">
        <f>AVERAGE(S45:S50)</f>
        <v>26.12</v>
      </c>
      <c r="T52" s="40">
        <f>AVERAGE(T45:T50)</f>
        <v>1.4833333333333334</v>
      </c>
      <c r="U52" s="40">
        <f>AVERAGE(U45:U50)</f>
        <v>4.083333333333333</v>
      </c>
      <c r="V52" s="40">
        <f>AVERAGE(V45:V50)</f>
        <v>7.816666666666666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230.6</v>
      </c>
      <c r="E53" s="26">
        <f>SUM(E38:E42,E45:E50)</f>
        <v>296.70000000000005</v>
      </c>
      <c r="F53" s="37"/>
      <c r="G53" s="26">
        <f>SUM(G38:G42,G45:G50)</f>
        <v>174.49999999999997</v>
      </c>
      <c r="H53" s="38"/>
      <c r="I53" s="26">
        <f aca="true" t="shared" si="16" ref="I53:P53">SUM(I38:I42,I45:I50)</f>
        <v>768.4</v>
      </c>
      <c r="J53" s="26">
        <f t="shared" si="16"/>
        <v>787</v>
      </c>
      <c r="K53" s="26">
        <f t="shared" si="16"/>
        <v>749.3</v>
      </c>
      <c r="L53" s="26">
        <f t="shared" si="16"/>
        <v>263</v>
      </c>
      <c r="M53" s="26">
        <f t="shared" si="16"/>
        <v>292</v>
      </c>
      <c r="N53" s="26">
        <f t="shared" si="16"/>
        <v>237.5</v>
      </c>
      <c r="O53" s="26">
        <f t="shared" si="16"/>
        <v>6</v>
      </c>
      <c r="P53" s="26">
        <f t="shared" si="16"/>
        <v>1.5</v>
      </c>
      <c r="Q53" s="38"/>
      <c r="R53" s="26">
        <f>SUM(R38:R42,R45:R50)</f>
        <v>85.30000000000001</v>
      </c>
      <c r="S53" s="29">
        <f>SUM(S38:S42,S45:S50)</f>
        <v>251.19</v>
      </c>
      <c r="T53" s="26">
        <f>SUM(T38:T42,T45:T50)</f>
        <v>16.1</v>
      </c>
      <c r="U53" s="26">
        <f>SUM(U38:U42,U45:U50)</f>
        <v>44.1</v>
      </c>
      <c r="V53" s="26">
        <f>SUM(V38:V42,V45:V50)</f>
        <v>81.89999999999999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20.963636363636365</v>
      </c>
      <c r="E54" s="40">
        <f>AVERAGE(E38:E42,E45:E50)</f>
        <v>26.972727272727276</v>
      </c>
      <c r="F54" s="41"/>
      <c r="G54" s="40">
        <f>AVERAGE(G38:G42,G45:G50)</f>
        <v>15.863636363636362</v>
      </c>
      <c r="H54" s="42"/>
      <c r="I54" s="40">
        <f aca="true" t="shared" si="17" ref="I54:N54">AVERAGE(I38:I42,I45:I50)</f>
        <v>69.85454545454546</v>
      </c>
      <c r="J54" s="40">
        <f t="shared" si="17"/>
        <v>71.54545454545455</v>
      </c>
      <c r="K54" s="40">
        <f t="shared" si="17"/>
        <v>68.11818181818181</v>
      </c>
      <c r="L54" s="40">
        <f t="shared" si="17"/>
        <v>23.90909090909091</v>
      </c>
      <c r="M54" s="40">
        <f t="shared" si="17"/>
        <v>26.545454545454547</v>
      </c>
      <c r="N54" s="40">
        <f t="shared" si="17"/>
        <v>21.59090909090909</v>
      </c>
      <c r="O54" s="43"/>
      <c r="P54" s="43"/>
      <c r="Q54" s="42"/>
      <c r="R54" s="43"/>
      <c r="S54" s="44">
        <f>AVERAGE(S38:S42,S45:S50)</f>
        <v>22.835454545454546</v>
      </c>
      <c r="T54" s="40">
        <f>AVERAGE(T38:T42,T45:T50)</f>
        <v>1.4636363636363638</v>
      </c>
      <c r="U54" s="40">
        <f>AVERAGE(U38:U42,U45:U50)</f>
        <v>4.009090909090909</v>
      </c>
      <c r="V54" s="40">
        <f>AVERAGE(V38:V42,V45:V50)</f>
        <v>7.445454545454544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608.4000000000001</v>
      </c>
      <c r="E55" s="26">
        <f>SUM(E6:E10,E13:E17,E22:E26,E29:E33,E38:E42,E45:E50)</f>
        <v>799.3999999999999</v>
      </c>
      <c r="F55" s="37"/>
      <c r="G55" s="26">
        <f>SUM(G6:G10,G13:G17,G22:G26,G29:G33,G38:G42,G45:G50)</f>
        <v>434.50000000000006</v>
      </c>
      <c r="H55" s="38"/>
      <c r="I55" s="26">
        <f aca="true" t="shared" si="18" ref="I55:O55">SUM(I6:I10,I13:I17,I22:I26,I29:I33,I38:I42,I45:I50)</f>
        <v>2177.9</v>
      </c>
      <c r="J55" s="26">
        <f t="shared" si="18"/>
        <v>2236</v>
      </c>
      <c r="K55" s="26">
        <f t="shared" si="18"/>
        <v>2120.1</v>
      </c>
      <c r="L55" s="26">
        <f t="shared" si="18"/>
        <v>676.4</v>
      </c>
      <c r="M55" s="26">
        <f t="shared" si="18"/>
        <v>755.4000000000001</v>
      </c>
      <c r="N55" s="26">
        <f t="shared" si="18"/>
        <v>605.4</v>
      </c>
      <c r="O55" s="26">
        <f t="shared" si="18"/>
        <v>82.5</v>
      </c>
      <c r="P55" s="26"/>
      <c r="Q55" s="38"/>
      <c r="R55" s="26">
        <f>SUM(R6:R10,R13:R17,R22:R26,R29:R33,R38:R42,R45:R50)</f>
        <v>233.29999999999998</v>
      </c>
      <c r="S55" s="29">
        <f>SUM(S6:S10,S13:S17,S22:S26,S29:S33,S38:S42,S45:S50)</f>
        <v>665.1000000000001</v>
      </c>
      <c r="T55" s="26">
        <f>SUM(T6:T10,T13:T17,T22:T26,T29:T33,T38:T42,T45:T50)</f>
        <v>44.199999999999996</v>
      </c>
      <c r="U55" s="26">
        <f>SUM(U6:U10,U13:U17,U22:U26,U29:U33,U38:U42,U45:U50)</f>
        <v>121.5</v>
      </c>
      <c r="V55" s="26">
        <f>SUM(V6:V10,V13:V17,V22:V26,V29:V33,V38:V42,V45:V50)</f>
        <v>227.99999999999997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19.625806451612906</v>
      </c>
      <c r="E56" s="40">
        <f>AVERAGE(E6:E10,E13:E17,E22:E26,E29:E33,E38:E42,E45:E50)</f>
        <v>25.787096774193543</v>
      </c>
      <c r="F56" s="41"/>
      <c r="G56" s="40">
        <f>AVERAGE(G6:G10,G13:G17,G22:G26,G29:G33,G38:G42,G45:G50)</f>
        <v>14.016129032258066</v>
      </c>
      <c r="H56" s="42"/>
      <c r="I56" s="40">
        <f aca="true" t="shared" si="19" ref="I56:N56">AVERAGE(I6:I10,I13:I17,I22:I26,I29:I33,I38:I42,I45:I50)</f>
        <v>70.25483870967743</v>
      </c>
      <c r="J56" s="40">
        <f t="shared" si="19"/>
        <v>72.12903225806451</v>
      </c>
      <c r="K56" s="40">
        <f t="shared" si="19"/>
        <v>68.39032258064516</v>
      </c>
      <c r="L56" s="40">
        <f t="shared" si="19"/>
        <v>21.81935483870968</v>
      </c>
      <c r="M56" s="40">
        <f t="shared" si="19"/>
        <v>24.367741935483874</v>
      </c>
      <c r="N56" s="40">
        <f t="shared" si="19"/>
        <v>19.529032258064515</v>
      </c>
      <c r="O56" s="43"/>
      <c r="P56" s="43"/>
      <c r="Q56" s="42"/>
      <c r="R56" s="43"/>
      <c r="S56" s="44">
        <f>AVERAGE(S6:S10,S13:S17,S22:S26,S29:S33,S38:S42,S45:S50)</f>
        <v>21.454838709677425</v>
      </c>
      <c r="T56" s="40">
        <f>AVERAGE(T6:T10,T13:T17,T22:T26,T29:T33,T38:T42,T45:T50)</f>
        <v>1.425806451612903</v>
      </c>
      <c r="U56" s="40">
        <f>AVERAGE(U6:U10,U13:U17,U22:U26,U29:U33,U38:U42,U45:U50)</f>
        <v>3.9193548387096775</v>
      </c>
      <c r="V56" s="40">
        <f>AVERAGE(V6:V10,V13:V17,V22:V26,V29:V33,V38:V42,V45:V50)</f>
        <v>7.354838709677418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33" right="0.35433070866141736" top="0.31496062992125984" bottom="0.4724409448818898" header="0.5118110236220472" footer="0.5118110236220472"/>
  <pageSetup horizontalDpi="600" verticalDpi="600" orientation="landscape" paperSize="9" scale="77" r:id="rId1"/>
  <ignoredErrors>
    <ignoredError sqref="D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193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22.2</v>
      </c>
      <c r="E6" s="26">
        <v>27.7</v>
      </c>
      <c r="F6" s="27">
        <v>0.5909722222222222</v>
      </c>
      <c r="G6" s="26">
        <v>16.7</v>
      </c>
      <c r="H6" s="46">
        <v>0.22013888888888888</v>
      </c>
      <c r="I6" s="26">
        <v>69.5</v>
      </c>
      <c r="J6" s="26">
        <v>71.2</v>
      </c>
      <c r="K6" s="26">
        <v>67.9</v>
      </c>
      <c r="L6" s="26">
        <v>25.3</v>
      </c>
      <c r="M6" s="26">
        <v>27.9</v>
      </c>
      <c r="N6" s="26">
        <v>23</v>
      </c>
      <c r="O6" s="26">
        <v>0.5</v>
      </c>
      <c r="P6" s="26">
        <v>0.5</v>
      </c>
      <c r="Q6" s="133" t="s">
        <v>129</v>
      </c>
      <c r="R6" s="26">
        <v>7.9</v>
      </c>
      <c r="S6" s="29">
        <v>21.95</v>
      </c>
      <c r="T6" s="26">
        <v>1.5</v>
      </c>
      <c r="U6" s="26">
        <v>5.9</v>
      </c>
      <c r="V6" s="26">
        <v>14</v>
      </c>
      <c r="W6" s="28">
        <v>0.9562499999999999</v>
      </c>
      <c r="X6" s="30" t="s">
        <v>105</v>
      </c>
    </row>
    <row r="7" spans="2:24" ht="13.5">
      <c r="B7" s="31"/>
      <c r="C7" s="32">
        <v>2</v>
      </c>
      <c r="D7" s="33">
        <v>19.9</v>
      </c>
      <c r="E7" s="33">
        <v>25.1</v>
      </c>
      <c r="F7" s="27">
        <v>0.6513888888888889</v>
      </c>
      <c r="G7" s="33">
        <v>14.2</v>
      </c>
      <c r="H7" s="133" t="s">
        <v>129</v>
      </c>
      <c r="I7" s="33">
        <v>70.1</v>
      </c>
      <c r="J7" s="33">
        <v>72</v>
      </c>
      <c r="K7" s="33">
        <v>68.4</v>
      </c>
      <c r="L7" s="33">
        <v>24.9</v>
      </c>
      <c r="M7" s="33">
        <v>27.6</v>
      </c>
      <c r="N7" s="33">
        <v>22.7</v>
      </c>
      <c r="O7" s="33">
        <v>0.5</v>
      </c>
      <c r="P7" s="33">
        <v>0.5</v>
      </c>
      <c r="Q7" s="28">
        <v>0.041666666666666664</v>
      </c>
      <c r="R7" s="33">
        <v>8.9</v>
      </c>
      <c r="S7" s="34">
        <v>25.63</v>
      </c>
      <c r="T7" s="33">
        <v>1.8</v>
      </c>
      <c r="U7" s="33">
        <v>5.9</v>
      </c>
      <c r="V7" s="33">
        <v>10.9</v>
      </c>
      <c r="W7" s="28">
        <v>0.5194444444444445</v>
      </c>
      <c r="X7" s="35" t="s">
        <v>251</v>
      </c>
    </row>
    <row r="8" spans="2:24" ht="13.5">
      <c r="B8" s="31"/>
      <c r="C8" s="32">
        <v>3</v>
      </c>
      <c r="D8" s="33">
        <v>18.6</v>
      </c>
      <c r="E8" s="33">
        <v>26.1</v>
      </c>
      <c r="F8" s="27">
        <v>0.5729166666666666</v>
      </c>
      <c r="G8" s="33">
        <v>11</v>
      </c>
      <c r="H8" s="28">
        <v>0.21944444444444444</v>
      </c>
      <c r="I8" s="33">
        <v>70.5</v>
      </c>
      <c r="J8" s="33">
        <v>73.1</v>
      </c>
      <c r="K8" s="33">
        <v>68.3</v>
      </c>
      <c r="L8" s="33">
        <v>24.4</v>
      </c>
      <c r="M8" s="33">
        <v>27.7</v>
      </c>
      <c r="N8" s="33">
        <v>21.5</v>
      </c>
      <c r="O8" s="33">
        <v>0</v>
      </c>
      <c r="P8" s="33"/>
      <c r="Q8" s="28"/>
      <c r="R8" s="33">
        <v>10.9</v>
      </c>
      <c r="S8" s="34">
        <v>27.99</v>
      </c>
      <c r="T8" s="33">
        <v>1.4</v>
      </c>
      <c r="U8" s="33">
        <v>3.9</v>
      </c>
      <c r="V8" s="33">
        <v>9.8</v>
      </c>
      <c r="W8" s="28">
        <v>0.6256944444444444</v>
      </c>
      <c r="X8" s="35" t="s">
        <v>252</v>
      </c>
    </row>
    <row r="9" spans="2:24" ht="13.5">
      <c r="B9" s="31"/>
      <c r="C9" s="32">
        <v>4</v>
      </c>
      <c r="D9" s="33">
        <v>19.5</v>
      </c>
      <c r="E9" s="33">
        <v>25.9</v>
      </c>
      <c r="F9" s="27">
        <v>0.6659722222222222</v>
      </c>
      <c r="G9" s="33">
        <v>13.1</v>
      </c>
      <c r="H9" s="28">
        <v>0.19444444444444445</v>
      </c>
      <c r="I9" s="33">
        <v>70.2</v>
      </c>
      <c r="J9" s="33">
        <v>72.6</v>
      </c>
      <c r="K9" s="33">
        <v>68.2</v>
      </c>
      <c r="L9" s="33">
        <v>24.9</v>
      </c>
      <c r="M9" s="33">
        <v>28.3</v>
      </c>
      <c r="N9" s="33">
        <v>22</v>
      </c>
      <c r="O9" s="33">
        <v>0</v>
      </c>
      <c r="P9" s="33"/>
      <c r="Q9" s="28"/>
      <c r="R9" s="33">
        <v>12.4</v>
      </c>
      <c r="S9" s="34">
        <v>30.39</v>
      </c>
      <c r="T9" s="33">
        <v>1.6</v>
      </c>
      <c r="U9" s="33">
        <v>4.7</v>
      </c>
      <c r="V9" s="33">
        <v>8.5</v>
      </c>
      <c r="W9" s="28">
        <v>0.5729166666666666</v>
      </c>
      <c r="X9" s="35" t="s">
        <v>251</v>
      </c>
    </row>
    <row r="10" spans="2:24" ht="13.5">
      <c r="B10" s="31"/>
      <c r="C10" s="32">
        <v>5</v>
      </c>
      <c r="D10" s="33">
        <v>19.8</v>
      </c>
      <c r="E10" s="33">
        <v>26.4</v>
      </c>
      <c r="F10" s="27">
        <v>0.65625</v>
      </c>
      <c r="G10" s="33">
        <v>12.7</v>
      </c>
      <c r="H10" s="28">
        <v>0.2076388888888889</v>
      </c>
      <c r="I10" s="33">
        <v>70.2</v>
      </c>
      <c r="J10" s="33">
        <v>72.8</v>
      </c>
      <c r="K10" s="33">
        <v>68.2</v>
      </c>
      <c r="L10" s="33">
        <v>24.8</v>
      </c>
      <c r="M10" s="33">
        <v>28.3</v>
      </c>
      <c r="N10" s="33">
        <v>21.9</v>
      </c>
      <c r="O10" s="33">
        <v>0</v>
      </c>
      <c r="P10" s="33"/>
      <c r="Q10" s="50"/>
      <c r="R10" s="33">
        <v>11.2</v>
      </c>
      <c r="S10" s="34">
        <v>28.6</v>
      </c>
      <c r="T10" s="33">
        <v>1.7</v>
      </c>
      <c r="U10" s="33">
        <v>4.6</v>
      </c>
      <c r="V10" s="33">
        <v>8.5</v>
      </c>
      <c r="W10" s="28">
        <v>0.4923611111111111</v>
      </c>
      <c r="X10" s="35" t="s">
        <v>253</v>
      </c>
    </row>
    <row r="11" spans="2:24" ht="13.5">
      <c r="B11" s="152" t="s">
        <v>48</v>
      </c>
      <c r="C11" s="36" t="s">
        <v>49</v>
      </c>
      <c r="D11" s="26">
        <f>SUM(D6:D10)</f>
        <v>99.99999999999999</v>
      </c>
      <c r="E11" s="26">
        <f>SUM(E6:E10)</f>
        <v>131.20000000000002</v>
      </c>
      <c r="F11" s="37"/>
      <c r="G11" s="26">
        <f>SUM(G6:G10)</f>
        <v>67.7</v>
      </c>
      <c r="H11" s="38"/>
      <c r="I11" s="26">
        <f aca="true" t="shared" si="0" ref="I11:P11">SUM(I6:I10)</f>
        <v>350.5</v>
      </c>
      <c r="J11" s="26">
        <f t="shared" si="0"/>
        <v>361.7</v>
      </c>
      <c r="K11" s="26">
        <f t="shared" si="0"/>
        <v>341</v>
      </c>
      <c r="L11" s="26">
        <f t="shared" si="0"/>
        <v>124.3</v>
      </c>
      <c r="M11" s="26">
        <f t="shared" si="0"/>
        <v>139.8</v>
      </c>
      <c r="N11" s="26">
        <f t="shared" si="0"/>
        <v>111.1</v>
      </c>
      <c r="O11" s="26">
        <f t="shared" si="0"/>
        <v>1</v>
      </c>
      <c r="P11" s="26">
        <f t="shared" si="0"/>
        <v>1</v>
      </c>
      <c r="Q11" s="38"/>
      <c r="R11" s="26">
        <f>SUM(R6:R10)</f>
        <v>51.3</v>
      </c>
      <c r="S11" s="29">
        <f>SUM(S6:S10)</f>
        <v>134.56</v>
      </c>
      <c r="T11" s="26">
        <f>SUM(T6:T10)</f>
        <v>7.999999999999999</v>
      </c>
      <c r="U11" s="26">
        <f>SUM(U6:U10)</f>
        <v>25</v>
      </c>
      <c r="V11" s="26">
        <f>SUM(V6:V10)</f>
        <v>51.7</v>
      </c>
      <c r="W11" s="38"/>
      <c r="X11" s="30"/>
    </row>
    <row r="12" spans="2:24" ht="13.5">
      <c r="B12" s="153"/>
      <c r="C12" s="39" t="s">
        <v>30</v>
      </c>
      <c r="D12" s="40">
        <f>AVERAGE(D6:D10)</f>
        <v>19.999999999999996</v>
      </c>
      <c r="E12" s="40">
        <f>AVERAGE(E6:E10)</f>
        <v>26.240000000000002</v>
      </c>
      <c r="F12" s="41"/>
      <c r="G12" s="40">
        <f>AVERAGE(G6:G10)</f>
        <v>13.540000000000001</v>
      </c>
      <c r="H12" s="42"/>
      <c r="I12" s="40">
        <f aca="true" t="shared" si="1" ref="I12:N12">AVERAGE(I6:I10)</f>
        <v>70.1</v>
      </c>
      <c r="J12" s="40">
        <f t="shared" si="1"/>
        <v>72.34</v>
      </c>
      <c r="K12" s="40">
        <f t="shared" si="1"/>
        <v>68.2</v>
      </c>
      <c r="L12" s="40">
        <f t="shared" si="1"/>
        <v>24.86</v>
      </c>
      <c r="M12" s="40">
        <f t="shared" si="1"/>
        <v>27.96</v>
      </c>
      <c r="N12" s="40">
        <f t="shared" si="1"/>
        <v>22.22</v>
      </c>
      <c r="O12" s="43"/>
      <c r="P12" s="43"/>
      <c r="Q12" s="42"/>
      <c r="R12" s="43"/>
      <c r="S12" s="44">
        <f>AVERAGE(S6:S10)</f>
        <v>26.912</v>
      </c>
      <c r="T12" s="40">
        <f>AVERAGE(T6:T10)</f>
        <v>1.5999999999999999</v>
      </c>
      <c r="U12" s="40">
        <f>AVERAGE(U6:U10)</f>
        <v>5</v>
      </c>
      <c r="V12" s="40">
        <f>AVERAGE(V6:V10)</f>
        <v>10.34</v>
      </c>
      <c r="W12" s="42"/>
      <c r="X12" s="45"/>
    </row>
    <row r="13" spans="2:24" ht="13.5">
      <c r="B13" s="31"/>
      <c r="C13" s="32">
        <v>6</v>
      </c>
      <c r="D13" s="26">
        <v>20.5</v>
      </c>
      <c r="E13" s="26">
        <v>27.4</v>
      </c>
      <c r="F13" s="27">
        <v>0.5944444444444444</v>
      </c>
      <c r="G13" s="26">
        <v>13.3</v>
      </c>
      <c r="H13" s="28">
        <v>0.18888888888888888</v>
      </c>
      <c r="I13" s="26">
        <v>70</v>
      </c>
      <c r="J13" s="26">
        <v>72.4</v>
      </c>
      <c r="K13" s="26">
        <v>68.1</v>
      </c>
      <c r="L13" s="26">
        <v>24.7</v>
      </c>
      <c r="M13" s="26">
        <v>27.7</v>
      </c>
      <c r="N13" s="26">
        <v>22</v>
      </c>
      <c r="O13" s="26">
        <v>0</v>
      </c>
      <c r="P13" s="26"/>
      <c r="Q13" s="28"/>
      <c r="R13" s="26">
        <v>8</v>
      </c>
      <c r="S13" s="29">
        <v>23.03</v>
      </c>
      <c r="T13" s="26">
        <v>1.5</v>
      </c>
      <c r="U13" s="26">
        <v>4.7</v>
      </c>
      <c r="V13" s="26">
        <v>7</v>
      </c>
      <c r="W13" s="28">
        <v>0.5222222222222223</v>
      </c>
      <c r="X13" s="30" t="s">
        <v>254</v>
      </c>
    </row>
    <row r="14" spans="2:24" ht="13.5">
      <c r="B14" s="31"/>
      <c r="C14" s="32">
        <v>7</v>
      </c>
      <c r="D14" s="33">
        <v>19.3</v>
      </c>
      <c r="E14" s="33">
        <v>21.2</v>
      </c>
      <c r="F14" s="27">
        <v>0.3423611111111111</v>
      </c>
      <c r="G14" s="33">
        <v>17.2</v>
      </c>
      <c r="H14" s="28">
        <v>0.7701388888888889</v>
      </c>
      <c r="I14" s="33">
        <v>70.5</v>
      </c>
      <c r="J14" s="33">
        <v>71.2</v>
      </c>
      <c r="K14" s="33">
        <v>69.8</v>
      </c>
      <c r="L14" s="33">
        <v>23.1</v>
      </c>
      <c r="M14" s="33">
        <v>24.5</v>
      </c>
      <c r="N14" s="33">
        <v>21.6</v>
      </c>
      <c r="O14" s="33">
        <v>20.5</v>
      </c>
      <c r="P14" s="33">
        <v>3.5</v>
      </c>
      <c r="Q14" s="49" t="s">
        <v>255</v>
      </c>
      <c r="R14" s="33">
        <v>0</v>
      </c>
      <c r="S14" s="34">
        <v>4.71</v>
      </c>
      <c r="T14" s="33">
        <v>1.8</v>
      </c>
      <c r="U14" s="33">
        <v>3.7</v>
      </c>
      <c r="V14" s="33">
        <v>10.9</v>
      </c>
      <c r="W14" s="28">
        <v>0.8798611111111111</v>
      </c>
      <c r="X14" s="35" t="s">
        <v>256</v>
      </c>
    </row>
    <row r="15" spans="2:24" ht="13.5">
      <c r="B15" s="31"/>
      <c r="C15" s="32">
        <v>8</v>
      </c>
      <c r="D15" s="33">
        <v>21.6</v>
      </c>
      <c r="E15" s="33">
        <v>26.9</v>
      </c>
      <c r="F15" s="27">
        <v>0.6576388888888889</v>
      </c>
      <c r="G15" s="33">
        <v>18.1</v>
      </c>
      <c r="H15" s="133" t="s">
        <v>129</v>
      </c>
      <c r="I15" s="33">
        <v>69.7</v>
      </c>
      <c r="J15" s="33">
        <v>71</v>
      </c>
      <c r="K15" s="33">
        <v>68.1</v>
      </c>
      <c r="L15" s="33">
        <v>23.2</v>
      </c>
      <c r="M15" s="33">
        <v>25.7</v>
      </c>
      <c r="N15" s="33">
        <v>21.4</v>
      </c>
      <c r="O15" s="33">
        <v>1.5</v>
      </c>
      <c r="P15" s="33">
        <v>0.5</v>
      </c>
      <c r="Q15" s="109" t="s">
        <v>257</v>
      </c>
      <c r="R15" s="33">
        <v>3.5</v>
      </c>
      <c r="S15" s="34">
        <v>15.21</v>
      </c>
      <c r="T15" s="33">
        <v>1.5</v>
      </c>
      <c r="U15" s="33">
        <v>3.7</v>
      </c>
      <c r="V15" s="33">
        <v>9.3</v>
      </c>
      <c r="W15" s="28">
        <v>0.0375</v>
      </c>
      <c r="X15" s="35" t="s">
        <v>256</v>
      </c>
    </row>
    <row r="16" spans="2:24" ht="13.5">
      <c r="B16" s="31"/>
      <c r="C16" s="32">
        <v>9</v>
      </c>
      <c r="D16" s="33">
        <v>20.8</v>
      </c>
      <c r="E16" s="33">
        <v>28.1</v>
      </c>
      <c r="F16" s="27">
        <v>0.5812499999999999</v>
      </c>
      <c r="G16" s="33">
        <v>15.2</v>
      </c>
      <c r="H16" s="46">
        <v>0.23055555555555554</v>
      </c>
      <c r="I16" s="33">
        <v>69.9</v>
      </c>
      <c r="J16" s="33">
        <v>71.7</v>
      </c>
      <c r="K16" s="33">
        <v>67.9</v>
      </c>
      <c r="L16" s="33">
        <v>24.3</v>
      </c>
      <c r="M16" s="33">
        <v>27.4</v>
      </c>
      <c r="N16" s="33">
        <v>21.5</v>
      </c>
      <c r="O16" s="33">
        <v>0</v>
      </c>
      <c r="P16" s="33"/>
      <c r="Q16" s="28"/>
      <c r="R16" s="33">
        <v>9.7</v>
      </c>
      <c r="S16" s="34">
        <v>26.65</v>
      </c>
      <c r="T16" s="33">
        <v>1.3</v>
      </c>
      <c r="U16" s="33">
        <v>3.1</v>
      </c>
      <c r="V16" s="33">
        <v>6.3</v>
      </c>
      <c r="W16" s="28">
        <v>0.56875</v>
      </c>
      <c r="X16" s="35" t="s">
        <v>258</v>
      </c>
    </row>
    <row r="17" spans="2:24" ht="13.5">
      <c r="B17" s="31"/>
      <c r="C17" s="32">
        <v>10</v>
      </c>
      <c r="D17" s="33">
        <v>22.6</v>
      </c>
      <c r="E17" s="33">
        <v>30.2</v>
      </c>
      <c r="F17" s="27">
        <v>0.5770833333333333</v>
      </c>
      <c r="G17" s="33">
        <v>15.3</v>
      </c>
      <c r="H17" s="28">
        <v>0.13819444444444443</v>
      </c>
      <c r="I17" s="33">
        <v>69.4</v>
      </c>
      <c r="J17" s="33">
        <v>71.7</v>
      </c>
      <c r="K17" s="33">
        <v>67.4</v>
      </c>
      <c r="L17" s="33">
        <v>24.8</v>
      </c>
      <c r="M17" s="33">
        <v>28.1</v>
      </c>
      <c r="N17" s="33">
        <v>21.7</v>
      </c>
      <c r="O17" s="33">
        <v>0</v>
      </c>
      <c r="P17" s="33"/>
      <c r="Q17" s="28"/>
      <c r="R17" s="33">
        <v>9.9</v>
      </c>
      <c r="S17" s="34">
        <v>27.44</v>
      </c>
      <c r="T17" s="33">
        <v>1.3</v>
      </c>
      <c r="U17" s="33">
        <v>3</v>
      </c>
      <c r="V17" s="33">
        <v>5.8</v>
      </c>
      <c r="W17" s="28">
        <v>0.5826388888888888</v>
      </c>
      <c r="X17" s="35" t="s">
        <v>258</v>
      </c>
    </row>
    <row r="18" spans="2:24" ht="13.5">
      <c r="B18" s="152" t="s">
        <v>50</v>
      </c>
      <c r="C18" s="36" t="s">
        <v>49</v>
      </c>
      <c r="D18" s="26">
        <f>SUM(D13:D17)</f>
        <v>104.80000000000001</v>
      </c>
      <c r="E18" s="26">
        <f>SUM(E13:E17)</f>
        <v>133.79999999999998</v>
      </c>
      <c r="F18" s="37"/>
      <c r="G18" s="26">
        <f>SUM(G13:G17)</f>
        <v>79.1</v>
      </c>
      <c r="H18" s="38"/>
      <c r="I18" s="26">
        <f aca="true" t="shared" si="2" ref="I18:P18">SUM(I13:I17)</f>
        <v>349.5</v>
      </c>
      <c r="J18" s="26">
        <f t="shared" si="2"/>
        <v>358</v>
      </c>
      <c r="K18" s="26">
        <f t="shared" si="2"/>
        <v>341.29999999999995</v>
      </c>
      <c r="L18" s="26">
        <f t="shared" si="2"/>
        <v>120.1</v>
      </c>
      <c r="M18" s="26">
        <f t="shared" si="2"/>
        <v>133.4</v>
      </c>
      <c r="N18" s="26">
        <f t="shared" si="2"/>
        <v>108.2</v>
      </c>
      <c r="O18" s="26">
        <f t="shared" si="2"/>
        <v>22</v>
      </c>
      <c r="P18" s="26">
        <f t="shared" si="2"/>
        <v>4</v>
      </c>
      <c r="Q18" s="38"/>
      <c r="R18" s="26">
        <f>SUM(R13:R17)</f>
        <v>31.1</v>
      </c>
      <c r="S18" s="29">
        <f>SUM(S13:S17)</f>
        <v>97.03999999999999</v>
      </c>
      <c r="T18" s="26">
        <f>SUM(T13:T17)</f>
        <v>7.3999999999999995</v>
      </c>
      <c r="U18" s="26">
        <f>SUM(U13:U17)</f>
        <v>18.200000000000003</v>
      </c>
      <c r="V18" s="26">
        <f>SUM(V13:V17)</f>
        <v>39.3</v>
      </c>
      <c r="W18" s="38"/>
      <c r="X18" s="30"/>
    </row>
    <row r="19" spans="2:24" ht="13.5">
      <c r="B19" s="153"/>
      <c r="C19" s="39" t="s">
        <v>30</v>
      </c>
      <c r="D19" s="40">
        <f>AVERAGE(D13:D17)</f>
        <v>20.96</v>
      </c>
      <c r="E19" s="40">
        <f>AVERAGE(E13:E17)</f>
        <v>26.759999999999998</v>
      </c>
      <c r="F19" s="41"/>
      <c r="G19" s="40">
        <f>AVERAGE(G13:G17)</f>
        <v>15.819999999999999</v>
      </c>
      <c r="H19" s="42"/>
      <c r="I19" s="40">
        <f aca="true" t="shared" si="3" ref="I19:N19">AVERAGE(I13:I17)</f>
        <v>69.9</v>
      </c>
      <c r="J19" s="40">
        <f t="shared" si="3"/>
        <v>71.6</v>
      </c>
      <c r="K19" s="40">
        <f t="shared" si="3"/>
        <v>68.25999999999999</v>
      </c>
      <c r="L19" s="40">
        <f t="shared" si="3"/>
        <v>24.02</v>
      </c>
      <c r="M19" s="40">
        <f t="shared" si="3"/>
        <v>26.68</v>
      </c>
      <c r="N19" s="40">
        <f t="shared" si="3"/>
        <v>21.64</v>
      </c>
      <c r="O19" s="43"/>
      <c r="P19" s="43"/>
      <c r="Q19" s="42"/>
      <c r="R19" s="43"/>
      <c r="S19" s="44">
        <f>AVERAGE(S13:S17)</f>
        <v>19.407999999999998</v>
      </c>
      <c r="T19" s="40">
        <f>AVERAGE(T13:T17)</f>
        <v>1.48</v>
      </c>
      <c r="U19" s="40">
        <f>AVERAGE(U13:U17)</f>
        <v>3.6400000000000006</v>
      </c>
      <c r="V19" s="40">
        <f>AVERAGE(V13:V17)</f>
        <v>7.859999999999999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204.79999999999998</v>
      </c>
      <c r="E20" s="26">
        <f>SUM(E6:E10,E13:E17)</f>
        <v>265</v>
      </c>
      <c r="F20" s="37"/>
      <c r="G20" s="26">
        <f>SUM(G6:G10,G13:G17)</f>
        <v>146.8</v>
      </c>
      <c r="H20" s="38"/>
      <c r="I20" s="26">
        <f aca="true" t="shared" si="4" ref="I20:P20">SUM(I6:I10,I13:I17)</f>
        <v>700</v>
      </c>
      <c r="J20" s="26">
        <f t="shared" si="4"/>
        <v>719.7</v>
      </c>
      <c r="K20" s="26">
        <f t="shared" si="4"/>
        <v>682.3</v>
      </c>
      <c r="L20" s="26">
        <f t="shared" si="4"/>
        <v>244.4</v>
      </c>
      <c r="M20" s="26">
        <f t="shared" si="4"/>
        <v>273.2</v>
      </c>
      <c r="N20" s="26">
        <f t="shared" si="4"/>
        <v>219.29999999999998</v>
      </c>
      <c r="O20" s="26">
        <f t="shared" si="4"/>
        <v>23</v>
      </c>
      <c r="P20" s="26">
        <f t="shared" si="4"/>
        <v>5</v>
      </c>
      <c r="Q20" s="38"/>
      <c r="R20" s="26">
        <f>SUM(R6:R10,R13:R17)</f>
        <v>82.4</v>
      </c>
      <c r="S20" s="29">
        <f>SUM(S6:S10,S13:S17)</f>
        <v>231.60000000000002</v>
      </c>
      <c r="T20" s="26">
        <f>SUM(T6:T10,T13:T17)</f>
        <v>15.400000000000002</v>
      </c>
      <c r="U20" s="26">
        <f>SUM(U6:U10,U13:U17)</f>
        <v>43.2</v>
      </c>
      <c r="V20" s="26">
        <f>SUM(V6:V10,V13:V17)</f>
        <v>91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20.479999999999997</v>
      </c>
      <c r="E21" s="40">
        <f>AVERAGE(E6:E10,E13:E17)</f>
        <v>26.5</v>
      </c>
      <c r="F21" s="41"/>
      <c r="G21" s="40">
        <f>AVERAGE(G6:G10,G13:G17)</f>
        <v>14.680000000000001</v>
      </c>
      <c r="H21" s="42"/>
      <c r="I21" s="40">
        <f aca="true" t="shared" si="5" ref="I21:N21">AVERAGE(I6:I10,I13:I17)</f>
        <v>70</v>
      </c>
      <c r="J21" s="40">
        <f t="shared" si="5"/>
        <v>71.97</v>
      </c>
      <c r="K21" s="40">
        <f t="shared" si="5"/>
        <v>68.22999999999999</v>
      </c>
      <c r="L21" s="40">
        <f t="shared" si="5"/>
        <v>24.44</v>
      </c>
      <c r="M21" s="40">
        <f t="shared" si="5"/>
        <v>27.32</v>
      </c>
      <c r="N21" s="40">
        <f t="shared" si="5"/>
        <v>21.93</v>
      </c>
      <c r="O21" s="43"/>
      <c r="P21" s="43"/>
      <c r="Q21" s="42"/>
      <c r="R21" s="43"/>
      <c r="S21" s="44">
        <f>AVERAGE(S6:S10,S13:S17)</f>
        <v>23.160000000000004</v>
      </c>
      <c r="T21" s="40">
        <f>AVERAGE(T6:T10,T13:T17)</f>
        <v>1.5400000000000003</v>
      </c>
      <c r="U21" s="40">
        <f>AVERAGE(U6:U10,U13:U17)</f>
        <v>4.32</v>
      </c>
      <c r="V21" s="40">
        <f>AVERAGE(V6:V10,V13:V17)</f>
        <v>9.1</v>
      </c>
      <c r="W21" s="42"/>
      <c r="X21" s="45"/>
    </row>
    <row r="22" spans="2:24" ht="13.5">
      <c r="B22" s="31"/>
      <c r="C22" s="32">
        <v>11</v>
      </c>
      <c r="D22" s="26">
        <v>21</v>
      </c>
      <c r="E22" s="26">
        <v>25</v>
      </c>
      <c r="F22" s="27">
        <v>0.7125</v>
      </c>
      <c r="G22" s="26">
        <v>16.7</v>
      </c>
      <c r="H22" s="133" t="s">
        <v>129</v>
      </c>
      <c r="I22" s="26">
        <v>69.8</v>
      </c>
      <c r="J22" s="26">
        <v>71.2</v>
      </c>
      <c r="K22" s="26">
        <v>68.3</v>
      </c>
      <c r="L22" s="26">
        <v>24.2</v>
      </c>
      <c r="M22" s="26">
        <v>25.4</v>
      </c>
      <c r="N22" s="26">
        <v>23</v>
      </c>
      <c r="O22" s="26">
        <v>0</v>
      </c>
      <c r="P22" s="26"/>
      <c r="Q22" s="28"/>
      <c r="R22" s="26">
        <v>1.8</v>
      </c>
      <c r="S22" s="29">
        <v>12.03</v>
      </c>
      <c r="T22" s="26">
        <v>1</v>
      </c>
      <c r="U22" s="26">
        <v>3</v>
      </c>
      <c r="V22" s="26">
        <v>5.4</v>
      </c>
      <c r="W22" s="28">
        <v>0.5722222222222222</v>
      </c>
      <c r="X22" s="30" t="s">
        <v>259</v>
      </c>
    </row>
    <row r="23" spans="2:24" ht="13.5">
      <c r="B23" s="31"/>
      <c r="C23" s="32">
        <v>12</v>
      </c>
      <c r="D23" s="33">
        <v>19</v>
      </c>
      <c r="E23" s="33">
        <v>24.4</v>
      </c>
      <c r="F23" s="27">
        <v>0.548611111111111</v>
      </c>
      <c r="G23" s="33">
        <v>14.3</v>
      </c>
      <c r="H23" s="28">
        <v>0.20625000000000002</v>
      </c>
      <c r="I23" s="33">
        <v>70.4</v>
      </c>
      <c r="J23" s="33">
        <v>72</v>
      </c>
      <c r="K23" s="33">
        <v>68.7</v>
      </c>
      <c r="L23" s="33">
        <v>23.5</v>
      </c>
      <c r="M23" s="33">
        <v>26.2</v>
      </c>
      <c r="N23" s="33">
        <v>21.3</v>
      </c>
      <c r="O23" s="33">
        <v>0</v>
      </c>
      <c r="P23" s="33"/>
      <c r="Q23" s="28"/>
      <c r="R23" s="33">
        <v>8</v>
      </c>
      <c r="S23" s="34">
        <v>23.33</v>
      </c>
      <c r="T23" s="33">
        <v>1.5</v>
      </c>
      <c r="U23" s="33">
        <v>4.1</v>
      </c>
      <c r="V23" s="33">
        <v>9.8</v>
      </c>
      <c r="W23" s="28">
        <v>0.548611111111111</v>
      </c>
      <c r="X23" s="35" t="s">
        <v>260</v>
      </c>
    </row>
    <row r="24" spans="2:24" ht="13.5">
      <c r="B24" s="31"/>
      <c r="C24" s="32">
        <v>13</v>
      </c>
      <c r="D24" s="33">
        <v>18.3</v>
      </c>
      <c r="E24" s="33">
        <v>24.6</v>
      </c>
      <c r="F24" s="27">
        <v>0.5520833333333334</v>
      </c>
      <c r="G24" s="33">
        <v>11.7</v>
      </c>
      <c r="H24" s="28">
        <v>0.19791666666666666</v>
      </c>
      <c r="I24" s="33">
        <v>70.5</v>
      </c>
      <c r="J24" s="33">
        <v>72.9</v>
      </c>
      <c r="K24" s="33">
        <v>68.4</v>
      </c>
      <c r="L24" s="33">
        <v>23.7</v>
      </c>
      <c r="M24" s="33">
        <v>26.7</v>
      </c>
      <c r="N24" s="33">
        <v>21</v>
      </c>
      <c r="O24" s="33">
        <v>0</v>
      </c>
      <c r="P24" s="33"/>
      <c r="Q24" s="28"/>
      <c r="R24" s="33">
        <v>11</v>
      </c>
      <c r="S24" s="34">
        <v>26.93</v>
      </c>
      <c r="T24" s="33">
        <v>1.4</v>
      </c>
      <c r="U24" s="33">
        <v>4</v>
      </c>
      <c r="V24" s="33">
        <v>7.7</v>
      </c>
      <c r="W24" s="28">
        <v>0.5277777777777778</v>
      </c>
      <c r="X24" s="35" t="s">
        <v>261</v>
      </c>
    </row>
    <row r="25" spans="2:24" ht="13.5">
      <c r="B25" s="31"/>
      <c r="C25" s="32">
        <v>14</v>
      </c>
      <c r="D25" s="33">
        <v>20.1</v>
      </c>
      <c r="E25" s="33">
        <v>27</v>
      </c>
      <c r="F25" s="27">
        <v>0.638888888888889</v>
      </c>
      <c r="G25" s="33">
        <v>13.1</v>
      </c>
      <c r="H25" s="28">
        <v>0.2125</v>
      </c>
      <c r="I25" s="33">
        <v>70</v>
      </c>
      <c r="J25" s="33">
        <v>72.4</v>
      </c>
      <c r="K25" s="33">
        <v>67.9</v>
      </c>
      <c r="L25" s="33">
        <v>24.4</v>
      </c>
      <c r="M25" s="33">
        <v>27.6</v>
      </c>
      <c r="N25" s="33">
        <v>21.6</v>
      </c>
      <c r="O25" s="33">
        <v>0</v>
      </c>
      <c r="P25" s="33"/>
      <c r="Q25" s="28"/>
      <c r="R25" s="33">
        <v>12.3</v>
      </c>
      <c r="S25" s="34">
        <v>27.63</v>
      </c>
      <c r="T25" s="33">
        <v>1.3</v>
      </c>
      <c r="U25" s="33">
        <v>3.2</v>
      </c>
      <c r="V25" s="33">
        <v>5.5</v>
      </c>
      <c r="W25" s="28">
        <v>0.6097222222222222</v>
      </c>
      <c r="X25" s="35" t="s">
        <v>262</v>
      </c>
    </row>
    <row r="26" spans="2:24" ht="13.5">
      <c r="B26" s="31"/>
      <c r="C26" s="32">
        <v>15</v>
      </c>
      <c r="D26" s="33">
        <v>22</v>
      </c>
      <c r="E26" s="33">
        <v>30</v>
      </c>
      <c r="F26" s="27">
        <v>0.6006944444444444</v>
      </c>
      <c r="G26" s="33">
        <v>14.8</v>
      </c>
      <c r="H26" s="28">
        <v>0.23124999999999998</v>
      </c>
      <c r="I26" s="33">
        <v>69.6</v>
      </c>
      <c r="J26" s="33">
        <v>71.8</v>
      </c>
      <c r="K26" s="33">
        <v>67.6</v>
      </c>
      <c r="L26" s="33">
        <v>25.3</v>
      </c>
      <c r="M26" s="33">
        <v>28.9</v>
      </c>
      <c r="N26" s="33">
        <v>22.1</v>
      </c>
      <c r="O26" s="33">
        <v>0</v>
      </c>
      <c r="P26" s="33"/>
      <c r="Q26" s="28"/>
      <c r="R26" s="33">
        <v>12.1</v>
      </c>
      <c r="S26" s="34">
        <v>29.89</v>
      </c>
      <c r="T26" s="33">
        <v>1.7</v>
      </c>
      <c r="U26" s="33">
        <v>3.9</v>
      </c>
      <c r="V26" s="33">
        <v>6.8</v>
      </c>
      <c r="W26" s="28">
        <v>0.4895833333333333</v>
      </c>
      <c r="X26" s="35" t="s">
        <v>263</v>
      </c>
    </row>
    <row r="27" spans="2:24" ht="13.5">
      <c r="B27" s="152" t="s">
        <v>52</v>
      </c>
      <c r="C27" s="36" t="s">
        <v>49</v>
      </c>
      <c r="D27" s="26">
        <f>SUM(D22:D26)</f>
        <v>100.4</v>
      </c>
      <c r="E27" s="26">
        <f>SUM(E22:E26)</f>
        <v>131</v>
      </c>
      <c r="F27" s="37"/>
      <c r="G27" s="26">
        <f>SUM(G22:G26)</f>
        <v>70.60000000000001</v>
      </c>
      <c r="H27" s="38"/>
      <c r="I27" s="26">
        <f aca="true" t="shared" si="6" ref="I27:P27">SUM(I22:I26)</f>
        <v>350.29999999999995</v>
      </c>
      <c r="J27" s="26">
        <f t="shared" si="6"/>
        <v>360.3</v>
      </c>
      <c r="K27" s="26">
        <f t="shared" si="6"/>
        <v>340.9</v>
      </c>
      <c r="L27" s="26">
        <f t="shared" si="6"/>
        <v>121.10000000000001</v>
      </c>
      <c r="M27" s="26">
        <f t="shared" si="6"/>
        <v>134.8</v>
      </c>
      <c r="N27" s="26">
        <f t="shared" si="6"/>
        <v>109</v>
      </c>
      <c r="O27" s="26">
        <f t="shared" si="6"/>
        <v>0</v>
      </c>
      <c r="P27" s="26">
        <f t="shared" si="6"/>
        <v>0</v>
      </c>
      <c r="Q27" s="38"/>
      <c r="R27" s="26">
        <f>SUM(R22:R26)</f>
        <v>45.2</v>
      </c>
      <c r="S27" s="29">
        <f>SUM(S22:S26)</f>
        <v>119.81</v>
      </c>
      <c r="T27" s="26">
        <f>SUM(T22:T26)</f>
        <v>6.9</v>
      </c>
      <c r="U27" s="26">
        <f>SUM(U22:U26)</f>
        <v>18.2</v>
      </c>
      <c r="V27" s="26">
        <f>SUM(V22:V26)</f>
        <v>35.2</v>
      </c>
      <c r="W27" s="38"/>
      <c r="X27" s="30"/>
    </row>
    <row r="28" spans="2:24" ht="13.5">
      <c r="B28" s="153"/>
      <c r="C28" s="39" t="s">
        <v>30</v>
      </c>
      <c r="D28" s="40">
        <f>AVERAGE(D22:D26)</f>
        <v>20.080000000000002</v>
      </c>
      <c r="E28" s="40">
        <f>AVERAGE(E22:E26)</f>
        <v>26.2</v>
      </c>
      <c r="F28" s="41"/>
      <c r="G28" s="40">
        <f>AVERAGE(G22:G26)</f>
        <v>14.120000000000001</v>
      </c>
      <c r="H28" s="42"/>
      <c r="I28" s="40">
        <f aca="true" t="shared" si="7" ref="I28:N28">AVERAGE(I22:I26)</f>
        <v>70.05999999999999</v>
      </c>
      <c r="J28" s="40">
        <f t="shared" si="7"/>
        <v>72.06</v>
      </c>
      <c r="K28" s="40">
        <f t="shared" si="7"/>
        <v>68.17999999999999</v>
      </c>
      <c r="L28" s="40">
        <f t="shared" si="7"/>
        <v>24.220000000000002</v>
      </c>
      <c r="M28" s="40">
        <f t="shared" si="7"/>
        <v>26.96</v>
      </c>
      <c r="N28" s="40">
        <f t="shared" si="7"/>
        <v>21.8</v>
      </c>
      <c r="O28" s="43"/>
      <c r="P28" s="43"/>
      <c r="Q28" s="42"/>
      <c r="R28" s="43"/>
      <c r="S28" s="44">
        <f>AVERAGE(S22:S26)</f>
        <v>23.962</v>
      </c>
      <c r="T28" s="40">
        <f>AVERAGE(T22:T26)</f>
        <v>1.3800000000000001</v>
      </c>
      <c r="U28" s="40">
        <f>AVERAGE(U22:U26)</f>
        <v>3.6399999999999997</v>
      </c>
      <c r="V28" s="40">
        <f>AVERAGE(V22:V26)</f>
        <v>7.040000000000001</v>
      </c>
      <c r="W28" s="42"/>
      <c r="X28" s="45"/>
    </row>
    <row r="29" spans="2:24" ht="13.5">
      <c r="B29" s="31"/>
      <c r="C29" s="32">
        <v>16</v>
      </c>
      <c r="D29" s="26">
        <v>22.1</v>
      </c>
      <c r="E29" s="26">
        <v>28.9</v>
      </c>
      <c r="F29" s="27">
        <v>0.6333333333333333</v>
      </c>
      <c r="G29" s="26">
        <v>16.6</v>
      </c>
      <c r="H29" s="28">
        <v>0.21597222222222223</v>
      </c>
      <c r="I29" s="26">
        <v>69.5</v>
      </c>
      <c r="J29" s="26">
        <v>71.3</v>
      </c>
      <c r="K29" s="26">
        <v>67.7</v>
      </c>
      <c r="L29" s="26">
        <v>25.4</v>
      </c>
      <c r="M29" s="26">
        <v>28</v>
      </c>
      <c r="N29" s="26">
        <v>23.1</v>
      </c>
      <c r="O29" s="26">
        <v>0</v>
      </c>
      <c r="P29" s="26"/>
      <c r="Q29" s="28"/>
      <c r="R29" s="26">
        <v>10.6</v>
      </c>
      <c r="S29" s="29">
        <v>23.14</v>
      </c>
      <c r="T29" s="26">
        <v>1.4</v>
      </c>
      <c r="U29" s="26">
        <v>3</v>
      </c>
      <c r="V29" s="26">
        <v>5.5</v>
      </c>
      <c r="W29" s="28">
        <v>0.6243055555555556</v>
      </c>
      <c r="X29" s="30" t="s">
        <v>264</v>
      </c>
    </row>
    <row r="30" spans="2:24" ht="13.5">
      <c r="B30" s="31"/>
      <c r="C30" s="32">
        <v>17</v>
      </c>
      <c r="D30" s="33">
        <v>20.8</v>
      </c>
      <c r="E30" s="33">
        <v>27</v>
      </c>
      <c r="F30" s="27">
        <v>0.5333333333333333</v>
      </c>
      <c r="G30" s="33">
        <v>13.6</v>
      </c>
      <c r="H30" s="28">
        <v>0.22013888888888888</v>
      </c>
      <c r="I30" s="33">
        <v>69.8</v>
      </c>
      <c r="J30" s="33">
        <v>72.2</v>
      </c>
      <c r="K30" s="33">
        <v>68.1</v>
      </c>
      <c r="L30" s="33">
        <v>25.4</v>
      </c>
      <c r="M30" s="33">
        <v>28.3</v>
      </c>
      <c r="N30" s="33">
        <v>22.6</v>
      </c>
      <c r="O30" s="33">
        <v>0</v>
      </c>
      <c r="P30" s="33"/>
      <c r="Q30" s="28"/>
      <c r="R30" s="33">
        <v>8.4</v>
      </c>
      <c r="S30" s="34">
        <v>24.95</v>
      </c>
      <c r="T30" s="33">
        <v>1.3</v>
      </c>
      <c r="U30" s="33">
        <v>3.6</v>
      </c>
      <c r="V30" s="33">
        <v>6.1</v>
      </c>
      <c r="W30" s="28">
        <v>0.6298611111111111</v>
      </c>
      <c r="X30" s="35" t="s">
        <v>264</v>
      </c>
    </row>
    <row r="31" spans="2:24" ht="13.5">
      <c r="B31" s="31"/>
      <c r="C31" s="32">
        <v>18</v>
      </c>
      <c r="D31" s="33">
        <v>22</v>
      </c>
      <c r="E31" s="33">
        <v>28</v>
      </c>
      <c r="F31" s="27">
        <v>0.5826388888888888</v>
      </c>
      <c r="G31" s="33">
        <v>17.7</v>
      </c>
      <c r="H31" s="28">
        <v>0.9777777777777777</v>
      </c>
      <c r="I31" s="33">
        <v>69.5</v>
      </c>
      <c r="J31" s="33">
        <v>70.9</v>
      </c>
      <c r="K31" s="33">
        <v>67.8</v>
      </c>
      <c r="L31" s="33">
        <v>25.2</v>
      </c>
      <c r="M31" s="33">
        <v>27.5</v>
      </c>
      <c r="N31" s="33">
        <v>23.5</v>
      </c>
      <c r="O31" s="33">
        <v>0</v>
      </c>
      <c r="P31" s="33"/>
      <c r="Q31" s="28"/>
      <c r="R31" s="33">
        <v>4</v>
      </c>
      <c r="S31" s="34">
        <v>17.01</v>
      </c>
      <c r="T31" s="33">
        <v>1.1</v>
      </c>
      <c r="U31" s="33">
        <v>3.5</v>
      </c>
      <c r="V31" s="33">
        <v>6.4</v>
      </c>
      <c r="W31" s="28">
        <v>0.6520833333333333</v>
      </c>
      <c r="X31" s="35" t="s">
        <v>265</v>
      </c>
    </row>
    <row r="32" spans="2:24" ht="13.5">
      <c r="B32" s="31"/>
      <c r="C32" s="32">
        <v>19</v>
      </c>
      <c r="D32" s="33">
        <v>23.5</v>
      </c>
      <c r="E32" s="33">
        <v>30.9</v>
      </c>
      <c r="F32" s="27">
        <v>0.6263888888888889</v>
      </c>
      <c r="G32" s="33">
        <v>16.6</v>
      </c>
      <c r="H32" s="28">
        <v>0.22083333333333333</v>
      </c>
      <c r="I32" s="33">
        <v>69.2</v>
      </c>
      <c r="J32" s="33">
        <v>71.2</v>
      </c>
      <c r="K32" s="33">
        <v>67.3</v>
      </c>
      <c r="L32" s="33">
        <v>26.1</v>
      </c>
      <c r="M32" s="33">
        <v>29.8</v>
      </c>
      <c r="N32" s="33">
        <v>22.9</v>
      </c>
      <c r="O32" s="33">
        <v>0</v>
      </c>
      <c r="P32" s="33"/>
      <c r="Q32" s="28"/>
      <c r="R32" s="33">
        <v>11.8</v>
      </c>
      <c r="S32" s="34">
        <v>29.13</v>
      </c>
      <c r="T32" s="33">
        <v>1.5</v>
      </c>
      <c r="U32" s="33">
        <v>4.1</v>
      </c>
      <c r="V32" s="33">
        <v>7.2</v>
      </c>
      <c r="W32" s="28">
        <v>0.5187499999999999</v>
      </c>
      <c r="X32" s="35" t="s">
        <v>266</v>
      </c>
    </row>
    <row r="33" spans="2:24" ht="13.5">
      <c r="B33" s="31"/>
      <c r="C33" s="32">
        <v>20</v>
      </c>
      <c r="D33" s="33">
        <v>23.6</v>
      </c>
      <c r="E33" s="33">
        <v>29.5</v>
      </c>
      <c r="F33" s="27">
        <v>0.5013888888888889</v>
      </c>
      <c r="G33" s="33">
        <v>18.7</v>
      </c>
      <c r="H33" s="28">
        <v>0.18680555555555556</v>
      </c>
      <c r="I33" s="33">
        <v>69.3</v>
      </c>
      <c r="J33" s="33">
        <v>70.6</v>
      </c>
      <c r="K33" s="33">
        <v>67.7</v>
      </c>
      <c r="L33" s="33">
        <v>26.1</v>
      </c>
      <c r="M33" s="33">
        <v>28.4</v>
      </c>
      <c r="N33" s="33">
        <v>24.2</v>
      </c>
      <c r="O33" s="33">
        <v>0</v>
      </c>
      <c r="P33" s="33"/>
      <c r="Q33" s="28"/>
      <c r="R33" s="33">
        <v>4.9</v>
      </c>
      <c r="S33" s="34">
        <v>18.34</v>
      </c>
      <c r="T33" s="33">
        <v>1.4</v>
      </c>
      <c r="U33" s="33">
        <v>3.1</v>
      </c>
      <c r="V33" s="33">
        <v>10.5</v>
      </c>
      <c r="W33" s="28">
        <v>0.9784722222222223</v>
      </c>
      <c r="X33" s="35" t="s">
        <v>267</v>
      </c>
    </row>
    <row r="34" spans="2:24" ht="13.5">
      <c r="B34" s="152" t="s">
        <v>53</v>
      </c>
      <c r="C34" s="36" t="s">
        <v>49</v>
      </c>
      <c r="D34" s="26">
        <f>SUM(D29:D33)</f>
        <v>112</v>
      </c>
      <c r="E34" s="26">
        <f>SUM(E29:E33)</f>
        <v>144.3</v>
      </c>
      <c r="F34" s="37"/>
      <c r="G34" s="26">
        <f>SUM(G29:G33)</f>
        <v>83.2</v>
      </c>
      <c r="H34" s="38"/>
      <c r="I34" s="26">
        <f aca="true" t="shared" si="8" ref="I34:P34">SUM(I29:I33)</f>
        <v>347.3</v>
      </c>
      <c r="J34" s="26">
        <f t="shared" si="8"/>
        <v>356.20000000000005</v>
      </c>
      <c r="K34" s="26">
        <f t="shared" si="8"/>
        <v>338.6</v>
      </c>
      <c r="L34" s="26">
        <f t="shared" si="8"/>
        <v>128.2</v>
      </c>
      <c r="M34" s="26">
        <f t="shared" si="8"/>
        <v>142</v>
      </c>
      <c r="N34" s="26">
        <f t="shared" si="8"/>
        <v>116.3</v>
      </c>
      <c r="O34" s="26">
        <f t="shared" si="8"/>
        <v>0</v>
      </c>
      <c r="P34" s="26">
        <f t="shared" si="8"/>
        <v>0</v>
      </c>
      <c r="Q34" s="38"/>
      <c r="R34" s="26">
        <f>SUM(R29:R33)</f>
        <v>39.699999999999996</v>
      </c>
      <c r="S34" s="29">
        <f>SUM(S29:S33)</f>
        <v>112.57000000000001</v>
      </c>
      <c r="T34" s="26">
        <f>SUM(T29:T33)</f>
        <v>6.700000000000001</v>
      </c>
      <c r="U34" s="26">
        <f>SUM(U29:U33)</f>
        <v>17.3</v>
      </c>
      <c r="V34" s="26">
        <f>SUM(V29:V33)</f>
        <v>35.7</v>
      </c>
      <c r="W34" s="38"/>
      <c r="X34" s="30"/>
    </row>
    <row r="35" spans="2:24" ht="13.5">
      <c r="B35" s="153"/>
      <c r="C35" s="39" t="s">
        <v>30</v>
      </c>
      <c r="D35" s="40">
        <f>AVERAGE(D29:D33)</f>
        <v>22.4</v>
      </c>
      <c r="E35" s="40">
        <f>AVERAGE(E29:E33)</f>
        <v>28.860000000000003</v>
      </c>
      <c r="F35" s="41"/>
      <c r="G35" s="40">
        <f>AVERAGE(G29:G33)</f>
        <v>16.64</v>
      </c>
      <c r="H35" s="42"/>
      <c r="I35" s="40">
        <f aca="true" t="shared" si="9" ref="I35:N35">AVERAGE(I29:I33)</f>
        <v>69.46000000000001</v>
      </c>
      <c r="J35" s="40">
        <f t="shared" si="9"/>
        <v>71.24000000000001</v>
      </c>
      <c r="K35" s="40">
        <f t="shared" si="9"/>
        <v>67.72</v>
      </c>
      <c r="L35" s="40">
        <f t="shared" si="9"/>
        <v>25.639999999999997</v>
      </c>
      <c r="M35" s="40">
        <f t="shared" si="9"/>
        <v>28.4</v>
      </c>
      <c r="N35" s="40">
        <f t="shared" si="9"/>
        <v>23.259999999999998</v>
      </c>
      <c r="O35" s="43"/>
      <c r="P35" s="43"/>
      <c r="Q35" s="42"/>
      <c r="R35" s="43"/>
      <c r="S35" s="44">
        <f>AVERAGE(S29:S33)</f>
        <v>22.514000000000003</v>
      </c>
      <c r="T35" s="40">
        <f>AVERAGE(T29:T33)</f>
        <v>1.3400000000000003</v>
      </c>
      <c r="U35" s="40">
        <f>AVERAGE(U29:U33)</f>
        <v>3.46</v>
      </c>
      <c r="V35" s="40">
        <f>AVERAGE(V29:V33)</f>
        <v>7.140000000000001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212.4</v>
      </c>
      <c r="E36" s="26">
        <f>SUM(E22:E26,E29:E33)</f>
        <v>275.3</v>
      </c>
      <c r="F36" s="37"/>
      <c r="G36" s="26">
        <f>SUM(G22:G26,G29:G33)</f>
        <v>153.8</v>
      </c>
      <c r="H36" s="38"/>
      <c r="I36" s="26">
        <f aca="true" t="shared" si="10" ref="I36:P36">SUM(I22:I26,I29:I33)</f>
        <v>697.5999999999999</v>
      </c>
      <c r="J36" s="26">
        <f t="shared" si="10"/>
        <v>716.5000000000001</v>
      </c>
      <c r="K36" s="26">
        <f t="shared" si="10"/>
        <v>679.4999999999999</v>
      </c>
      <c r="L36" s="26">
        <f t="shared" si="10"/>
        <v>249.29999999999998</v>
      </c>
      <c r="M36" s="26">
        <f t="shared" si="10"/>
        <v>276.8</v>
      </c>
      <c r="N36" s="26">
        <f t="shared" si="10"/>
        <v>225.29999999999998</v>
      </c>
      <c r="O36" s="26">
        <f t="shared" si="10"/>
        <v>0</v>
      </c>
      <c r="P36" s="26">
        <f t="shared" si="10"/>
        <v>0</v>
      </c>
      <c r="Q36" s="38"/>
      <c r="R36" s="26">
        <f>SUM(R22:R26,R29:R33)</f>
        <v>84.9</v>
      </c>
      <c r="S36" s="29">
        <f>SUM(S22:S26,S29:S33)</f>
        <v>232.37999999999997</v>
      </c>
      <c r="T36" s="26">
        <f>SUM(T22:T26,T29:T33)</f>
        <v>13.600000000000001</v>
      </c>
      <c r="U36" s="26">
        <f>SUM(U22:U26,U29:U33)</f>
        <v>35.5</v>
      </c>
      <c r="V36" s="26">
        <f>SUM(V22:V26,V29:V33)</f>
        <v>70.9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21.240000000000002</v>
      </c>
      <c r="E37" s="40">
        <f>AVERAGE(E22:E26,E29:E33)</f>
        <v>27.53</v>
      </c>
      <c r="F37" s="41"/>
      <c r="G37" s="40">
        <f>AVERAGE(G22:G26,G29:G33)</f>
        <v>15.38</v>
      </c>
      <c r="H37" s="42"/>
      <c r="I37" s="40">
        <f aca="true" t="shared" si="11" ref="I37:N37">AVERAGE(I22:I26,I29:I33)</f>
        <v>69.75999999999999</v>
      </c>
      <c r="J37" s="40">
        <f t="shared" si="11"/>
        <v>71.65</v>
      </c>
      <c r="K37" s="40">
        <f t="shared" si="11"/>
        <v>67.94999999999999</v>
      </c>
      <c r="L37" s="40">
        <f t="shared" si="11"/>
        <v>24.93</v>
      </c>
      <c r="M37" s="40">
        <f t="shared" si="11"/>
        <v>27.68</v>
      </c>
      <c r="N37" s="40">
        <f t="shared" si="11"/>
        <v>22.529999999999998</v>
      </c>
      <c r="O37" s="43"/>
      <c r="P37" s="43"/>
      <c r="Q37" s="42"/>
      <c r="R37" s="43"/>
      <c r="S37" s="44">
        <f>AVERAGE(S22:S26,S29:S33)</f>
        <v>23.237999999999996</v>
      </c>
      <c r="T37" s="40">
        <f>AVERAGE(T22:T26,T29:T33)</f>
        <v>1.36</v>
      </c>
      <c r="U37" s="40">
        <f>AVERAGE(U22:U26,U29:U33)</f>
        <v>3.55</v>
      </c>
      <c r="V37" s="40">
        <f>AVERAGE(V22:V26,V29:V33)</f>
        <v>7.090000000000001</v>
      </c>
      <c r="W37" s="42"/>
      <c r="X37" s="45"/>
    </row>
    <row r="38" spans="2:24" ht="13.5">
      <c r="B38" s="31"/>
      <c r="C38" s="32">
        <v>21</v>
      </c>
      <c r="D38" s="26">
        <v>22.9</v>
      </c>
      <c r="E38" s="26">
        <v>27.4</v>
      </c>
      <c r="F38" s="27">
        <v>0.4479166666666667</v>
      </c>
      <c r="G38" s="26">
        <v>19.8</v>
      </c>
      <c r="H38" s="28">
        <v>0.9895833333333334</v>
      </c>
      <c r="I38" s="26">
        <v>69.6</v>
      </c>
      <c r="J38" s="26">
        <v>70.4</v>
      </c>
      <c r="K38" s="26">
        <v>68.3</v>
      </c>
      <c r="L38" s="26">
        <v>24.5</v>
      </c>
      <c r="M38" s="26">
        <v>25.9</v>
      </c>
      <c r="N38" s="26">
        <v>22.7</v>
      </c>
      <c r="O38" s="26">
        <v>62.5</v>
      </c>
      <c r="P38" s="26">
        <v>21.5</v>
      </c>
      <c r="Q38" s="28">
        <v>0.2916666666666667</v>
      </c>
      <c r="R38" s="26">
        <v>1.2</v>
      </c>
      <c r="S38" s="29">
        <v>9.2</v>
      </c>
      <c r="T38" s="26">
        <v>2.1</v>
      </c>
      <c r="U38" s="26">
        <v>5.4</v>
      </c>
      <c r="V38" s="26">
        <v>18.5</v>
      </c>
      <c r="W38" s="28">
        <v>0.23124999999999998</v>
      </c>
      <c r="X38" s="30" t="s">
        <v>268</v>
      </c>
    </row>
    <row r="39" spans="2:24" ht="13.5">
      <c r="B39" s="31"/>
      <c r="C39" s="32">
        <v>22</v>
      </c>
      <c r="D39" s="33">
        <v>21</v>
      </c>
      <c r="E39" s="33">
        <v>25</v>
      </c>
      <c r="F39" s="27">
        <v>0.5541666666666667</v>
      </c>
      <c r="G39" s="33">
        <v>18.3</v>
      </c>
      <c r="H39" s="28">
        <v>0.225</v>
      </c>
      <c r="I39" s="33">
        <v>69.8</v>
      </c>
      <c r="J39" s="33">
        <v>70.7</v>
      </c>
      <c r="K39" s="33">
        <v>68.6</v>
      </c>
      <c r="L39" s="33">
        <v>23.9</v>
      </c>
      <c r="M39" s="33">
        <v>25</v>
      </c>
      <c r="N39" s="33">
        <v>22.9</v>
      </c>
      <c r="O39" s="33">
        <v>0</v>
      </c>
      <c r="P39" s="33"/>
      <c r="Q39" s="28"/>
      <c r="R39" s="33">
        <v>0</v>
      </c>
      <c r="S39" s="34">
        <v>8.24</v>
      </c>
      <c r="T39" s="33">
        <v>0.8</v>
      </c>
      <c r="U39" s="33">
        <v>1.9</v>
      </c>
      <c r="V39" s="33">
        <v>3.3</v>
      </c>
      <c r="W39" s="28">
        <v>0.12708333333333333</v>
      </c>
      <c r="X39" s="35" t="s">
        <v>269</v>
      </c>
    </row>
    <row r="40" spans="2:24" ht="13.5">
      <c r="B40" s="31"/>
      <c r="C40" s="32">
        <v>23</v>
      </c>
      <c r="D40" s="33">
        <v>23.1</v>
      </c>
      <c r="E40" s="33">
        <v>29</v>
      </c>
      <c r="F40" s="27">
        <v>0.6631944444444444</v>
      </c>
      <c r="G40" s="33">
        <v>18.3</v>
      </c>
      <c r="H40" s="28">
        <v>0.23680555555555557</v>
      </c>
      <c r="I40" s="33">
        <v>69.2</v>
      </c>
      <c r="J40" s="33">
        <v>70.7</v>
      </c>
      <c r="K40" s="33">
        <v>67.7</v>
      </c>
      <c r="L40" s="33">
        <v>25.2</v>
      </c>
      <c r="M40" s="33">
        <v>28.1</v>
      </c>
      <c r="N40" s="33">
        <v>22.6</v>
      </c>
      <c r="O40" s="33">
        <v>0</v>
      </c>
      <c r="P40" s="33"/>
      <c r="Q40" s="28"/>
      <c r="R40" s="33">
        <v>9.5</v>
      </c>
      <c r="S40" s="34">
        <v>26.22</v>
      </c>
      <c r="T40" s="33">
        <v>1.2</v>
      </c>
      <c r="U40" s="33">
        <v>3.5</v>
      </c>
      <c r="V40" s="33">
        <v>5.8</v>
      </c>
      <c r="W40" s="28">
        <v>0.5750000000000001</v>
      </c>
      <c r="X40" s="35" t="s">
        <v>270</v>
      </c>
    </row>
    <row r="41" spans="2:24" ht="13.5">
      <c r="B41" s="31"/>
      <c r="C41" s="32">
        <v>24</v>
      </c>
      <c r="D41" s="33">
        <v>22.7</v>
      </c>
      <c r="E41" s="33">
        <v>26.8</v>
      </c>
      <c r="F41" s="27">
        <v>0.5319444444444444</v>
      </c>
      <c r="G41" s="33">
        <v>19.2</v>
      </c>
      <c r="H41" s="28">
        <v>0.17777777777777778</v>
      </c>
      <c r="I41" s="33">
        <v>69.4</v>
      </c>
      <c r="J41" s="33">
        <v>70.4</v>
      </c>
      <c r="K41" s="33">
        <v>68.1</v>
      </c>
      <c r="L41" s="33">
        <v>25.1</v>
      </c>
      <c r="M41" s="33">
        <v>26.5</v>
      </c>
      <c r="N41" s="33">
        <v>23.6</v>
      </c>
      <c r="O41" s="33">
        <v>9</v>
      </c>
      <c r="P41" s="33">
        <v>5</v>
      </c>
      <c r="Q41" s="133" t="s">
        <v>129</v>
      </c>
      <c r="R41" s="33">
        <v>1.5</v>
      </c>
      <c r="S41" s="34">
        <v>13.7</v>
      </c>
      <c r="T41" s="33">
        <v>1.2</v>
      </c>
      <c r="U41" s="33">
        <v>3.6</v>
      </c>
      <c r="V41" s="33">
        <v>6.3</v>
      </c>
      <c r="W41" s="28">
        <v>0.5319444444444444</v>
      </c>
      <c r="X41" s="35" t="s">
        <v>270</v>
      </c>
    </row>
    <row r="42" spans="2:24" ht="13.5">
      <c r="B42" s="31"/>
      <c r="C42" s="32">
        <v>25</v>
      </c>
      <c r="D42" s="33">
        <v>22.7</v>
      </c>
      <c r="E42" s="33">
        <v>26.7</v>
      </c>
      <c r="F42" s="27">
        <v>0.6284722222222222</v>
      </c>
      <c r="G42" s="33">
        <v>21.3</v>
      </c>
      <c r="H42" s="28">
        <v>0.2548611111111111</v>
      </c>
      <c r="I42" s="33">
        <v>69.4</v>
      </c>
      <c r="J42" s="33">
        <v>69.9</v>
      </c>
      <c r="K42" s="33">
        <v>68.1</v>
      </c>
      <c r="L42" s="33">
        <v>24.7</v>
      </c>
      <c r="M42" s="33">
        <v>26.4</v>
      </c>
      <c r="N42" s="33">
        <v>23.6</v>
      </c>
      <c r="O42" s="33">
        <v>13</v>
      </c>
      <c r="P42" s="33">
        <v>7</v>
      </c>
      <c r="Q42" s="28">
        <v>0.041666666666666664</v>
      </c>
      <c r="R42" s="33">
        <v>0.7</v>
      </c>
      <c r="S42" s="34">
        <v>7.64</v>
      </c>
      <c r="T42" s="33">
        <v>0.8</v>
      </c>
      <c r="U42" s="33">
        <v>2.6</v>
      </c>
      <c r="V42" s="33">
        <v>5.5</v>
      </c>
      <c r="W42" s="28">
        <v>0.11180555555555556</v>
      </c>
      <c r="X42" s="35" t="s">
        <v>271</v>
      </c>
    </row>
    <row r="43" spans="2:24" ht="13.5">
      <c r="B43" s="152" t="s">
        <v>55</v>
      </c>
      <c r="C43" s="36" t="s">
        <v>49</v>
      </c>
      <c r="D43" s="26">
        <f>SUM(D38:D42)</f>
        <v>112.4</v>
      </c>
      <c r="E43" s="26">
        <f>SUM(E38:E42)</f>
        <v>134.9</v>
      </c>
      <c r="F43" s="37"/>
      <c r="G43" s="26">
        <f>SUM(G38:G42)</f>
        <v>96.9</v>
      </c>
      <c r="H43" s="38"/>
      <c r="I43" s="26">
        <f aca="true" t="shared" si="12" ref="I43:P43">SUM(I38:I42)</f>
        <v>347.4</v>
      </c>
      <c r="J43" s="26">
        <f t="shared" si="12"/>
        <v>352.1</v>
      </c>
      <c r="K43" s="26">
        <f t="shared" si="12"/>
        <v>340.79999999999995</v>
      </c>
      <c r="L43" s="26">
        <f t="shared" si="12"/>
        <v>123.39999999999999</v>
      </c>
      <c r="M43" s="26">
        <f t="shared" si="12"/>
        <v>131.9</v>
      </c>
      <c r="N43" s="26">
        <f t="shared" si="12"/>
        <v>115.39999999999998</v>
      </c>
      <c r="O43" s="26">
        <f t="shared" si="12"/>
        <v>84.5</v>
      </c>
      <c r="P43" s="26">
        <f t="shared" si="12"/>
        <v>33.5</v>
      </c>
      <c r="Q43" s="38"/>
      <c r="R43" s="26">
        <f>SUM(R38:R42)</f>
        <v>12.899999999999999</v>
      </c>
      <c r="S43" s="29">
        <f>SUM(S38:S42)</f>
        <v>65</v>
      </c>
      <c r="T43" s="26">
        <f>SUM(T38:T42)</f>
        <v>6.1000000000000005</v>
      </c>
      <c r="U43" s="26">
        <f>SUM(U38:U42)</f>
        <v>17</v>
      </c>
      <c r="V43" s="26">
        <f>SUM(V38:V42)</f>
        <v>39.4</v>
      </c>
      <c r="W43" s="38"/>
      <c r="X43" s="30"/>
    </row>
    <row r="44" spans="2:24" ht="13.5">
      <c r="B44" s="153"/>
      <c r="C44" s="39" t="s">
        <v>30</v>
      </c>
      <c r="D44" s="40">
        <f>AVERAGE(D38:D42)</f>
        <v>22.48</v>
      </c>
      <c r="E44" s="40">
        <f>AVERAGE(E38:E42)</f>
        <v>26.98</v>
      </c>
      <c r="F44" s="41"/>
      <c r="G44" s="40">
        <f>AVERAGE(G38:G42)</f>
        <v>19.380000000000003</v>
      </c>
      <c r="H44" s="42"/>
      <c r="I44" s="40">
        <f aca="true" t="shared" si="13" ref="I44:N44">AVERAGE(I38:I42)</f>
        <v>69.47999999999999</v>
      </c>
      <c r="J44" s="40">
        <f t="shared" si="13"/>
        <v>70.42</v>
      </c>
      <c r="K44" s="40">
        <f t="shared" si="13"/>
        <v>68.16</v>
      </c>
      <c r="L44" s="40">
        <f t="shared" si="13"/>
        <v>24.68</v>
      </c>
      <c r="M44" s="40">
        <f t="shared" si="13"/>
        <v>26.380000000000003</v>
      </c>
      <c r="N44" s="40">
        <f t="shared" si="13"/>
        <v>23.079999999999995</v>
      </c>
      <c r="O44" s="43"/>
      <c r="P44" s="43"/>
      <c r="Q44" s="42"/>
      <c r="R44" s="43"/>
      <c r="S44" s="44">
        <f>AVERAGE(S38:S42)</f>
        <v>13</v>
      </c>
      <c r="T44" s="40">
        <f>AVERAGE(T38:T42)</f>
        <v>1.2200000000000002</v>
      </c>
      <c r="U44" s="40">
        <f>AVERAGE(U38:U42)</f>
        <v>3.4</v>
      </c>
      <c r="V44" s="40">
        <f>AVERAGE(V38:V42)</f>
        <v>7.88</v>
      </c>
      <c r="W44" s="42"/>
      <c r="X44" s="45"/>
    </row>
    <row r="45" spans="2:24" ht="13.5">
      <c r="B45" s="31"/>
      <c r="C45" s="32">
        <v>26</v>
      </c>
      <c r="D45" s="26">
        <v>23.3</v>
      </c>
      <c r="E45" s="26">
        <v>27.1</v>
      </c>
      <c r="F45" s="27">
        <v>0.46875</v>
      </c>
      <c r="G45" s="26">
        <v>20.8</v>
      </c>
      <c r="H45" s="28">
        <v>0.2263888888888889</v>
      </c>
      <c r="I45" s="26">
        <v>69.2</v>
      </c>
      <c r="J45" s="26">
        <v>69.9</v>
      </c>
      <c r="K45" s="26">
        <v>68</v>
      </c>
      <c r="L45" s="26">
        <v>25.4</v>
      </c>
      <c r="M45" s="26">
        <v>27</v>
      </c>
      <c r="N45" s="26">
        <v>23.9</v>
      </c>
      <c r="O45" s="26">
        <v>0</v>
      </c>
      <c r="P45" s="26"/>
      <c r="Q45" s="28"/>
      <c r="R45" s="26">
        <v>2</v>
      </c>
      <c r="S45" s="29">
        <v>14.5</v>
      </c>
      <c r="T45" s="26">
        <v>0.8</v>
      </c>
      <c r="U45" s="26">
        <v>2.2</v>
      </c>
      <c r="V45" s="26">
        <v>4.4</v>
      </c>
      <c r="W45" s="28">
        <v>0.5923611111111111</v>
      </c>
      <c r="X45" s="30" t="s">
        <v>272</v>
      </c>
    </row>
    <row r="46" spans="2:24" ht="13.5">
      <c r="B46" s="31"/>
      <c r="C46" s="32">
        <v>27</v>
      </c>
      <c r="D46" s="33">
        <v>22.7</v>
      </c>
      <c r="E46" s="33">
        <v>26.2</v>
      </c>
      <c r="F46" s="27">
        <v>0.47291666666666665</v>
      </c>
      <c r="G46" s="33">
        <v>20.1</v>
      </c>
      <c r="H46" s="28">
        <v>0.20486111111111113</v>
      </c>
      <c r="I46" s="33">
        <v>69.4</v>
      </c>
      <c r="J46" s="33">
        <v>70.1</v>
      </c>
      <c r="K46" s="33">
        <v>68.2</v>
      </c>
      <c r="L46" s="33">
        <v>25.2</v>
      </c>
      <c r="M46" s="33">
        <v>26.5</v>
      </c>
      <c r="N46" s="33">
        <v>23.9</v>
      </c>
      <c r="O46" s="33">
        <v>1</v>
      </c>
      <c r="P46" s="33">
        <v>0.5</v>
      </c>
      <c r="Q46" s="150" t="s">
        <v>273</v>
      </c>
      <c r="R46" s="33">
        <v>0.3</v>
      </c>
      <c r="S46" s="34">
        <v>11.63</v>
      </c>
      <c r="T46" s="33">
        <v>1</v>
      </c>
      <c r="U46" s="33">
        <v>2.9</v>
      </c>
      <c r="V46" s="33">
        <v>4.5</v>
      </c>
      <c r="W46" s="28">
        <v>0.44930555555555557</v>
      </c>
      <c r="X46" s="35" t="s">
        <v>274</v>
      </c>
    </row>
    <row r="47" spans="2:24" ht="13.5">
      <c r="B47" s="31"/>
      <c r="C47" s="32">
        <v>28</v>
      </c>
      <c r="D47" s="33">
        <v>22.3</v>
      </c>
      <c r="E47" s="33">
        <v>25.3</v>
      </c>
      <c r="F47" s="27">
        <v>0.7506944444444444</v>
      </c>
      <c r="G47" s="33">
        <v>20.5</v>
      </c>
      <c r="H47" s="28">
        <v>0.9944444444444445</v>
      </c>
      <c r="I47" s="33">
        <v>69.4</v>
      </c>
      <c r="J47" s="33">
        <v>70</v>
      </c>
      <c r="K47" s="33">
        <v>68.4</v>
      </c>
      <c r="L47" s="33">
        <v>25.1</v>
      </c>
      <c r="M47" s="33">
        <v>26.4</v>
      </c>
      <c r="N47" s="33">
        <v>23.9</v>
      </c>
      <c r="O47" s="33">
        <v>12.5</v>
      </c>
      <c r="P47" s="33">
        <v>2.5</v>
      </c>
      <c r="Q47" s="51" t="s">
        <v>275</v>
      </c>
      <c r="R47" s="33">
        <v>0.7</v>
      </c>
      <c r="S47" s="34">
        <v>8.8</v>
      </c>
      <c r="T47" s="33">
        <v>0.7</v>
      </c>
      <c r="U47" s="33">
        <v>2.3</v>
      </c>
      <c r="V47" s="33">
        <v>3.6</v>
      </c>
      <c r="W47" s="28">
        <v>0.74375</v>
      </c>
      <c r="X47" s="35" t="s">
        <v>276</v>
      </c>
    </row>
    <row r="48" spans="2:24" ht="13.5">
      <c r="B48" s="31"/>
      <c r="C48" s="32">
        <v>29</v>
      </c>
      <c r="D48" s="33">
        <v>23.6</v>
      </c>
      <c r="E48" s="33">
        <v>28.5</v>
      </c>
      <c r="F48" s="27">
        <v>0.6611111111111111</v>
      </c>
      <c r="G48" s="33">
        <v>20.3</v>
      </c>
      <c r="H48" s="28">
        <v>0.10277777777777779</v>
      </c>
      <c r="I48" s="33">
        <v>69.1</v>
      </c>
      <c r="J48" s="33">
        <v>70.1</v>
      </c>
      <c r="K48" s="33">
        <v>67.8</v>
      </c>
      <c r="L48" s="33">
        <v>25.3</v>
      </c>
      <c r="M48" s="33">
        <v>27.3</v>
      </c>
      <c r="N48" s="33">
        <v>23.8</v>
      </c>
      <c r="O48" s="33">
        <v>1</v>
      </c>
      <c r="P48" s="33">
        <v>0.5</v>
      </c>
      <c r="Q48" s="51" t="s">
        <v>277</v>
      </c>
      <c r="R48" s="33">
        <v>2</v>
      </c>
      <c r="S48" s="34">
        <v>12.79</v>
      </c>
      <c r="T48" s="33">
        <v>1</v>
      </c>
      <c r="U48" s="33">
        <v>2.6</v>
      </c>
      <c r="V48" s="33">
        <v>6.1</v>
      </c>
      <c r="W48" s="28">
        <v>0.7006944444444444</v>
      </c>
      <c r="X48" s="35" t="s">
        <v>278</v>
      </c>
    </row>
    <row r="49" spans="2:24" ht="13.5">
      <c r="B49" s="31"/>
      <c r="C49" s="32">
        <v>30</v>
      </c>
      <c r="D49" s="33">
        <v>25.6</v>
      </c>
      <c r="E49" s="33">
        <v>28.5</v>
      </c>
      <c r="F49" s="27">
        <v>0.6298611111111111</v>
      </c>
      <c r="G49" s="33">
        <v>23.2</v>
      </c>
      <c r="H49" s="28">
        <v>0.4215277777777778</v>
      </c>
      <c r="I49" s="33">
        <v>68.8</v>
      </c>
      <c r="J49" s="33">
        <v>69.3</v>
      </c>
      <c r="K49" s="33">
        <v>67.9</v>
      </c>
      <c r="L49" s="33">
        <v>25.8</v>
      </c>
      <c r="M49" s="33">
        <v>27.5</v>
      </c>
      <c r="N49" s="33">
        <v>24.8</v>
      </c>
      <c r="O49" s="33">
        <v>21.5</v>
      </c>
      <c r="P49" s="33">
        <v>6.5</v>
      </c>
      <c r="Q49" s="51" t="s">
        <v>279</v>
      </c>
      <c r="R49" s="33">
        <v>1.8</v>
      </c>
      <c r="S49" s="34">
        <v>10.23</v>
      </c>
      <c r="T49" s="33">
        <v>1.4</v>
      </c>
      <c r="U49" s="33">
        <v>3</v>
      </c>
      <c r="V49" s="33">
        <v>8.3</v>
      </c>
      <c r="W49" s="28">
        <v>0.625</v>
      </c>
      <c r="X49" s="35" t="s">
        <v>280</v>
      </c>
    </row>
    <row r="50" spans="2:24" ht="13.5">
      <c r="B50" s="31"/>
      <c r="C50" s="32"/>
      <c r="D50" s="33"/>
      <c r="E50" s="33"/>
      <c r="F50" s="27"/>
      <c r="G50" s="33"/>
      <c r="H50" s="28"/>
      <c r="I50" s="33"/>
      <c r="J50" s="33"/>
      <c r="K50" s="33"/>
      <c r="L50" s="33"/>
      <c r="M50" s="33"/>
      <c r="N50" s="33"/>
      <c r="O50" s="33"/>
      <c r="P50" s="33"/>
      <c r="Q50" s="28"/>
      <c r="R50" s="33"/>
      <c r="S50" s="34"/>
      <c r="T50" s="33"/>
      <c r="U50" s="33"/>
      <c r="V50" s="33"/>
      <c r="W50" s="28"/>
      <c r="X50" s="35"/>
    </row>
    <row r="51" spans="2:24" ht="13.5">
      <c r="B51" s="152" t="s">
        <v>56</v>
      </c>
      <c r="C51" s="36" t="s">
        <v>49</v>
      </c>
      <c r="D51" s="26">
        <f>SUM(D45:D50)</f>
        <v>117.5</v>
      </c>
      <c r="E51" s="26">
        <f>SUM(E45:E50)</f>
        <v>135.6</v>
      </c>
      <c r="F51" s="37"/>
      <c r="G51" s="26">
        <f>SUM(G45:G50)</f>
        <v>104.9</v>
      </c>
      <c r="H51" s="38"/>
      <c r="I51" s="26">
        <f aca="true" t="shared" si="14" ref="I51:P51">SUM(I45:I50)</f>
        <v>345.90000000000003</v>
      </c>
      <c r="J51" s="26">
        <f t="shared" si="14"/>
        <v>349.40000000000003</v>
      </c>
      <c r="K51" s="26">
        <f t="shared" si="14"/>
        <v>340.29999999999995</v>
      </c>
      <c r="L51" s="26">
        <f t="shared" si="14"/>
        <v>126.79999999999998</v>
      </c>
      <c r="M51" s="26">
        <f t="shared" si="14"/>
        <v>134.7</v>
      </c>
      <c r="N51" s="26">
        <f t="shared" si="14"/>
        <v>120.29999999999998</v>
      </c>
      <c r="O51" s="26">
        <f t="shared" si="14"/>
        <v>36</v>
      </c>
      <c r="P51" s="26">
        <f t="shared" si="14"/>
        <v>10</v>
      </c>
      <c r="Q51" s="38"/>
      <c r="R51" s="26">
        <f>SUM(R45:R50)</f>
        <v>6.8</v>
      </c>
      <c r="S51" s="29">
        <f>SUM(S45:S50)</f>
        <v>57.95</v>
      </c>
      <c r="T51" s="26">
        <f>SUM(T45:T50)</f>
        <v>4.9</v>
      </c>
      <c r="U51" s="26">
        <f>SUM(U45:U50)</f>
        <v>13</v>
      </c>
      <c r="V51" s="26">
        <f>SUM(V45:V50)</f>
        <v>26.900000000000002</v>
      </c>
      <c r="W51" s="38"/>
      <c r="X51" s="30"/>
    </row>
    <row r="52" spans="2:24" ht="13.5">
      <c r="B52" s="153"/>
      <c r="C52" s="39" t="s">
        <v>30</v>
      </c>
      <c r="D52" s="40">
        <f>AVERAGE(D45:D50)</f>
        <v>23.5</v>
      </c>
      <c r="E52" s="40">
        <f>AVERAGE(E45:E50)</f>
        <v>27.119999999999997</v>
      </c>
      <c r="F52" s="41"/>
      <c r="G52" s="40">
        <f>AVERAGE(G45:G50)</f>
        <v>20.98</v>
      </c>
      <c r="H52" s="42"/>
      <c r="I52" s="40">
        <f aca="true" t="shared" si="15" ref="I52:N52">AVERAGE(I45:I50)</f>
        <v>69.18</v>
      </c>
      <c r="J52" s="40">
        <f t="shared" si="15"/>
        <v>69.88000000000001</v>
      </c>
      <c r="K52" s="40">
        <f t="shared" si="15"/>
        <v>68.05999999999999</v>
      </c>
      <c r="L52" s="40">
        <f t="shared" si="15"/>
        <v>25.359999999999996</v>
      </c>
      <c r="M52" s="40">
        <f t="shared" si="15"/>
        <v>26.939999999999998</v>
      </c>
      <c r="N52" s="40">
        <f t="shared" si="15"/>
        <v>24.059999999999995</v>
      </c>
      <c r="O52" s="43"/>
      <c r="P52" s="43"/>
      <c r="Q52" s="42"/>
      <c r="R52" s="43"/>
      <c r="S52" s="44">
        <f>AVERAGE(S45:S50)</f>
        <v>11.59</v>
      </c>
      <c r="T52" s="40">
        <f>AVERAGE(T45:T50)</f>
        <v>0.9800000000000001</v>
      </c>
      <c r="U52" s="40">
        <f>AVERAGE(U45:U50)</f>
        <v>2.6</v>
      </c>
      <c r="V52" s="40">
        <f>AVERAGE(V45:V50)</f>
        <v>5.380000000000001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229.9</v>
      </c>
      <c r="E53" s="26">
        <f>SUM(E38:E42,E45:E50)</f>
        <v>270.5</v>
      </c>
      <c r="F53" s="37"/>
      <c r="G53" s="26">
        <f>SUM(G38:G42,G45:G50)</f>
        <v>201.8</v>
      </c>
      <c r="H53" s="38"/>
      <c r="I53" s="26">
        <f aca="true" t="shared" si="16" ref="I53:P53">SUM(I38:I42,I45:I50)</f>
        <v>693.3</v>
      </c>
      <c r="J53" s="26">
        <f t="shared" si="16"/>
        <v>701.5</v>
      </c>
      <c r="K53" s="26">
        <f t="shared" si="16"/>
        <v>681.0999999999999</v>
      </c>
      <c r="L53" s="26">
        <f t="shared" si="16"/>
        <v>250.2</v>
      </c>
      <c r="M53" s="26">
        <f t="shared" si="16"/>
        <v>266.6</v>
      </c>
      <c r="N53" s="26">
        <f t="shared" si="16"/>
        <v>235.70000000000002</v>
      </c>
      <c r="O53" s="26">
        <f t="shared" si="16"/>
        <v>120.5</v>
      </c>
      <c r="P53" s="26">
        <f t="shared" si="16"/>
        <v>43.5</v>
      </c>
      <c r="Q53" s="38"/>
      <c r="R53" s="26">
        <f>SUM(R38:R42,R45:R50)</f>
        <v>19.7</v>
      </c>
      <c r="S53" s="29">
        <f>SUM(S38:S42,S45:S50)</f>
        <v>122.95</v>
      </c>
      <c r="T53" s="26">
        <f>SUM(T38:T42,T45:T50)</f>
        <v>11</v>
      </c>
      <c r="U53" s="26">
        <f>SUM(U38:U42,U45:U50)</f>
        <v>30</v>
      </c>
      <c r="V53" s="26">
        <f>SUM(V38:V42,V45:V50)</f>
        <v>66.3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22.990000000000002</v>
      </c>
      <c r="E54" s="40">
        <f>AVERAGE(E38:E42,E45:E50)</f>
        <v>27.05</v>
      </c>
      <c r="F54" s="41"/>
      <c r="G54" s="40">
        <f>AVERAGE(G38:G42,G45:G50)</f>
        <v>20.18</v>
      </c>
      <c r="H54" s="42"/>
      <c r="I54" s="40">
        <f aca="true" t="shared" si="17" ref="I54:N54">AVERAGE(I38:I42,I45:I50)</f>
        <v>69.33</v>
      </c>
      <c r="J54" s="40">
        <f t="shared" si="17"/>
        <v>70.15</v>
      </c>
      <c r="K54" s="40">
        <f t="shared" si="17"/>
        <v>68.10999999999999</v>
      </c>
      <c r="L54" s="40">
        <f t="shared" si="17"/>
        <v>25.02</v>
      </c>
      <c r="M54" s="40">
        <f t="shared" si="17"/>
        <v>26.660000000000004</v>
      </c>
      <c r="N54" s="40">
        <f t="shared" si="17"/>
        <v>23.57</v>
      </c>
      <c r="O54" s="43"/>
      <c r="P54" s="43"/>
      <c r="Q54" s="42"/>
      <c r="R54" s="43"/>
      <c r="S54" s="44">
        <f>AVERAGE(S38:S42,S45:S50)</f>
        <v>12.295</v>
      </c>
      <c r="T54" s="40">
        <f>AVERAGE(T38:T42,T45:T50)</f>
        <v>1.1</v>
      </c>
      <c r="U54" s="40">
        <f>AVERAGE(U38:U42,U45:U50)</f>
        <v>3</v>
      </c>
      <c r="V54" s="40">
        <f>AVERAGE(V38:V42,V45:V50)</f>
        <v>6.63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647.1</v>
      </c>
      <c r="E55" s="26">
        <f>SUM(E6:E10,E13:E17,E22:E26,E29:E33,E38:E42,E45:E50)</f>
        <v>810.8</v>
      </c>
      <c r="F55" s="37"/>
      <c r="G55" s="26">
        <f>SUM(G6:G10,G13:G17,G22:G26,G29:G33,G38:G42,G45:G50)</f>
        <v>502.4000000000001</v>
      </c>
      <c r="H55" s="38"/>
      <c r="I55" s="26">
        <f aca="true" t="shared" si="18" ref="I55:O55">SUM(I6:I10,I13:I17,I22:I26,I29:I33,I38:I42,I45:I50)</f>
        <v>2090.9</v>
      </c>
      <c r="J55" s="26">
        <f t="shared" si="18"/>
        <v>2137.7000000000007</v>
      </c>
      <c r="K55" s="26">
        <f t="shared" si="18"/>
        <v>2042.8999999999996</v>
      </c>
      <c r="L55" s="26">
        <f t="shared" si="18"/>
        <v>743.9000000000001</v>
      </c>
      <c r="M55" s="26">
        <f t="shared" si="18"/>
        <v>816.5999999999998</v>
      </c>
      <c r="N55" s="26">
        <f t="shared" si="18"/>
        <v>680.2999999999998</v>
      </c>
      <c r="O55" s="26">
        <f t="shared" si="18"/>
        <v>143.5</v>
      </c>
      <c r="P55" s="26"/>
      <c r="Q55" s="38"/>
      <c r="R55" s="26">
        <f>SUM(R6:R10,R13:R17,R22:R26,R29:R33,R38:R42,R45:R50)</f>
        <v>187</v>
      </c>
      <c r="S55" s="29">
        <f>SUM(S6:S10,S13:S17,S22:S26,S29:S33,S38:S42,S45:S50)</f>
        <v>586.93</v>
      </c>
      <c r="T55" s="26">
        <f>SUM(T6:T10,T13:T17,T22:T26,T29:T33,T38:T42,T45:T50)</f>
        <v>40</v>
      </c>
      <c r="U55" s="26">
        <f>SUM(U6:U10,U13:U17,U22:U26,U29:U33,U38:U42,U45:U50)</f>
        <v>108.69999999999999</v>
      </c>
      <c r="V55" s="26">
        <f>SUM(V6:V10,V13:V17,V22:V26,V29:V33,V38:V42,V45:V50)</f>
        <v>228.20000000000002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21.57</v>
      </c>
      <c r="E56" s="40">
        <f>AVERAGE(E6:E10,E13:E17,E22:E26,E29:E33,E38:E42,E45:E50)</f>
        <v>27.026666666666664</v>
      </c>
      <c r="F56" s="41"/>
      <c r="G56" s="40">
        <f>AVERAGE(G6:G10,G13:G17,G22:G26,G29:G33,G38:G42,G45:G50)</f>
        <v>16.74666666666667</v>
      </c>
      <c r="H56" s="42"/>
      <c r="I56" s="40">
        <f aca="true" t="shared" si="19" ref="I56:N56">AVERAGE(I6:I10,I13:I17,I22:I26,I29:I33,I38:I42,I45:I50)</f>
        <v>69.69666666666667</v>
      </c>
      <c r="J56" s="40">
        <f t="shared" si="19"/>
        <v>71.25666666666669</v>
      </c>
      <c r="K56" s="40">
        <f t="shared" si="19"/>
        <v>68.09666666666665</v>
      </c>
      <c r="L56" s="40">
        <f t="shared" si="19"/>
        <v>24.79666666666667</v>
      </c>
      <c r="M56" s="40">
        <f t="shared" si="19"/>
        <v>27.21999999999999</v>
      </c>
      <c r="N56" s="40">
        <f t="shared" si="19"/>
        <v>22.676666666666662</v>
      </c>
      <c r="O56" s="43"/>
      <c r="P56" s="43"/>
      <c r="Q56" s="42"/>
      <c r="R56" s="43"/>
      <c r="S56" s="44">
        <f>AVERAGE(S6:S10,S13:S17,S22:S26,S29:S33,S38:S42,S45:S50)</f>
        <v>19.56433333333333</v>
      </c>
      <c r="T56" s="40">
        <f>AVERAGE(T6:T10,T13:T17,T22:T26,T29:T33,T38:T42,T45:T50)</f>
        <v>1.3333333333333333</v>
      </c>
      <c r="U56" s="40">
        <f>AVERAGE(U6:U10,U13:U17,U22:U26,U29:U33,U38:U42,U45:U50)</f>
        <v>3.623333333333333</v>
      </c>
      <c r="V56" s="40">
        <f>AVERAGE(V6:V10,V13:V17,V22:V26,V29:V33,V38:V42,V45:V50)</f>
        <v>7.606666666666667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92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25.8</v>
      </c>
      <c r="E6" s="26">
        <v>29.4</v>
      </c>
      <c r="F6" s="27">
        <v>0.607638888888889</v>
      </c>
      <c r="G6" s="26">
        <v>23</v>
      </c>
      <c r="H6" s="28">
        <v>0.9819444444444444</v>
      </c>
      <c r="I6" s="26">
        <v>68.7</v>
      </c>
      <c r="J6" s="26">
        <v>69.5</v>
      </c>
      <c r="K6" s="26">
        <v>67.6</v>
      </c>
      <c r="L6" s="26">
        <v>26.9</v>
      </c>
      <c r="M6" s="26">
        <v>29.1</v>
      </c>
      <c r="N6" s="26">
        <v>24.9</v>
      </c>
      <c r="O6" s="26">
        <v>46</v>
      </c>
      <c r="P6" s="26">
        <v>18</v>
      </c>
      <c r="Q6" s="28">
        <v>0.3333333333333333</v>
      </c>
      <c r="R6" s="26">
        <v>4</v>
      </c>
      <c r="S6" s="29">
        <v>15.12</v>
      </c>
      <c r="T6" s="26">
        <v>1.4</v>
      </c>
      <c r="U6" s="26">
        <v>2.7</v>
      </c>
      <c r="V6" s="26">
        <v>9.9</v>
      </c>
      <c r="W6" s="28">
        <v>0.4840277777777778</v>
      </c>
      <c r="X6" s="30" t="s">
        <v>105</v>
      </c>
    </row>
    <row r="7" spans="2:24" ht="13.5">
      <c r="B7" s="31"/>
      <c r="C7" s="32">
        <v>2</v>
      </c>
      <c r="D7" s="33">
        <v>27.7</v>
      </c>
      <c r="E7" s="33">
        <v>33.5</v>
      </c>
      <c r="F7" s="27">
        <v>0.5208333333333334</v>
      </c>
      <c r="G7" s="33">
        <v>22.9</v>
      </c>
      <c r="H7" s="28">
        <v>0.09652777777777777</v>
      </c>
      <c r="I7" s="33">
        <v>68.2</v>
      </c>
      <c r="J7" s="33">
        <v>69.5</v>
      </c>
      <c r="K7" s="33">
        <v>66.8</v>
      </c>
      <c r="L7" s="33">
        <v>28</v>
      </c>
      <c r="M7" s="33">
        <v>30.7</v>
      </c>
      <c r="N7" s="33">
        <v>25.5</v>
      </c>
      <c r="O7" s="33">
        <v>0</v>
      </c>
      <c r="P7" s="33"/>
      <c r="Q7" s="28"/>
      <c r="R7" s="33">
        <v>9.2</v>
      </c>
      <c r="S7" s="34">
        <v>24.73</v>
      </c>
      <c r="T7" s="33">
        <v>1.1</v>
      </c>
      <c r="U7" s="33">
        <v>3.6</v>
      </c>
      <c r="V7" s="33">
        <v>6.9</v>
      </c>
      <c r="W7" s="28">
        <v>0.5333333333333333</v>
      </c>
      <c r="X7" s="35" t="s">
        <v>280</v>
      </c>
    </row>
    <row r="8" spans="2:24" ht="13.5">
      <c r="B8" s="31"/>
      <c r="C8" s="32">
        <v>3</v>
      </c>
      <c r="D8" s="33">
        <v>27.2</v>
      </c>
      <c r="E8" s="33">
        <v>31.7</v>
      </c>
      <c r="F8" s="27">
        <v>0.49374999999999997</v>
      </c>
      <c r="G8" s="33">
        <v>24.4</v>
      </c>
      <c r="H8" s="28">
        <v>0.004861111111111111</v>
      </c>
      <c r="I8" s="33">
        <v>68.4</v>
      </c>
      <c r="J8" s="33">
        <v>69.1</v>
      </c>
      <c r="K8" s="33">
        <v>67.3</v>
      </c>
      <c r="L8" s="33">
        <v>28.4</v>
      </c>
      <c r="M8" s="33">
        <v>30.5</v>
      </c>
      <c r="N8" s="33">
        <v>26.8</v>
      </c>
      <c r="O8" s="33">
        <v>0</v>
      </c>
      <c r="P8" s="33"/>
      <c r="Q8" s="28"/>
      <c r="R8" s="33">
        <v>3.7</v>
      </c>
      <c r="S8" s="34">
        <v>19.19</v>
      </c>
      <c r="T8" s="33">
        <v>1.1</v>
      </c>
      <c r="U8" s="33">
        <v>3.9</v>
      </c>
      <c r="V8" s="33">
        <v>6.9</v>
      </c>
      <c r="W8" s="28">
        <v>0.4979166666666666</v>
      </c>
      <c r="X8" s="35" t="s">
        <v>281</v>
      </c>
    </row>
    <row r="9" spans="2:24" ht="13.5">
      <c r="B9" s="31"/>
      <c r="C9" s="32">
        <v>4</v>
      </c>
      <c r="D9" s="33">
        <v>26.1</v>
      </c>
      <c r="E9" s="33">
        <v>29.8</v>
      </c>
      <c r="F9" s="27">
        <v>0.4701388888888889</v>
      </c>
      <c r="G9" s="33">
        <v>23.4</v>
      </c>
      <c r="H9" s="133" t="s">
        <v>129</v>
      </c>
      <c r="I9" s="33">
        <v>68.7</v>
      </c>
      <c r="J9" s="33">
        <v>69.3</v>
      </c>
      <c r="K9" s="33">
        <v>67.6</v>
      </c>
      <c r="L9" s="33">
        <v>27.5</v>
      </c>
      <c r="M9" s="33">
        <v>28.9</v>
      </c>
      <c r="N9" s="33">
        <v>26.4</v>
      </c>
      <c r="O9" s="33">
        <v>30.5</v>
      </c>
      <c r="P9" s="33">
        <v>12</v>
      </c>
      <c r="Q9" s="28">
        <v>0.7083333333333334</v>
      </c>
      <c r="R9" s="33">
        <v>2.5</v>
      </c>
      <c r="S9" s="34">
        <v>11.12</v>
      </c>
      <c r="T9" s="33">
        <v>1.5</v>
      </c>
      <c r="U9" s="33">
        <v>4.5</v>
      </c>
      <c r="V9" s="33">
        <v>13.5</v>
      </c>
      <c r="W9" s="28">
        <v>0.6006944444444444</v>
      </c>
      <c r="X9" s="35" t="s">
        <v>282</v>
      </c>
    </row>
    <row r="10" spans="2:24" ht="13.5">
      <c r="B10" s="31"/>
      <c r="C10" s="32">
        <v>5</v>
      </c>
      <c r="D10" s="33">
        <v>24</v>
      </c>
      <c r="E10" s="33">
        <v>29</v>
      </c>
      <c r="F10" s="27">
        <v>0.46319444444444446</v>
      </c>
      <c r="G10" s="33">
        <v>21.2</v>
      </c>
      <c r="H10" s="28">
        <v>0.9618055555555555</v>
      </c>
      <c r="I10" s="33">
        <v>69</v>
      </c>
      <c r="J10" s="33">
        <v>69.8</v>
      </c>
      <c r="K10" s="33">
        <v>67.6</v>
      </c>
      <c r="L10" s="33">
        <v>27.3</v>
      </c>
      <c r="M10" s="33">
        <v>29.1</v>
      </c>
      <c r="N10" s="33">
        <v>25.6</v>
      </c>
      <c r="O10" s="33">
        <v>7.5</v>
      </c>
      <c r="P10" s="33">
        <v>6</v>
      </c>
      <c r="Q10" s="28">
        <v>0.25</v>
      </c>
      <c r="R10" s="33">
        <v>2.4</v>
      </c>
      <c r="S10" s="34">
        <v>13.52</v>
      </c>
      <c r="T10" s="33">
        <v>1.1</v>
      </c>
      <c r="U10" s="33">
        <v>3.6</v>
      </c>
      <c r="V10" s="33">
        <v>7.5</v>
      </c>
      <c r="W10" s="28">
        <v>0.47152777777777777</v>
      </c>
      <c r="X10" s="35" t="s">
        <v>283</v>
      </c>
    </row>
    <row r="11" spans="2:24" ht="13.5">
      <c r="B11" s="152" t="s">
        <v>48</v>
      </c>
      <c r="C11" s="36" t="s">
        <v>49</v>
      </c>
      <c r="D11" s="26">
        <f>SUM(D6:D10)</f>
        <v>130.8</v>
      </c>
      <c r="E11" s="26">
        <f>SUM(E6:E10)</f>
        <v>153.39999999999998</v>
      </c>
      <c r="F11" s="37"/>
      <c r="G11" s="26">
        <f>SUM(G6:G10)</f>
        <v>114.89999999999999</v>
      </c>
      <c r="H11" s="38"/>
      <c r="I11" s="26">
        <f aca="true" t="shared" si="0" ref="I11:P11">SUM(I6:I10)</f>
        <v>343</v>
      </c>
      <c r="J11" s="26">
        <f t="shared" si="0"/>
        <v>347.2</v>
      </c>
      <c r="K11" s="26">
        <f t="shared" si="0"/>
        <v>336.9</v>
      </c>
      <c r="L11" s="26">
        <f t="shared" si="0"/>
        <v>138.1</v>
      </c>
      <c r="M11" s="26">
        <f t="shared" si="0"/>
        <v>148.29999999999998</v>
      </c>
      <c r="N11" s="26">
        <f t="shared" si="0"/>
        <v>129.2</v>
      </c>
      <c r="O11" s="26">
        <f t="shared" si="0"/>
        <v>84</v>
      </c>
      <c r="P11" s="26">
        <f t="shared" si="0"/>
        <v>36</v>
      </c>
      <c r="Q11" s="38"/>
      <c r="R11" s="26">
        <f>SUM(R6:R10)</f>
        <v>21.799999999999997</v>
      </c>
      <c r="S11" s="29">
        <f>SUM(S6:S10)</f>
        <v>83.68</v>
      </c>
      <c r="T11" s="26">
        <f>SUM(T6:T10)</f>
        <v>6.199999999999999</v>
      </c>
      <c r="U11" s="26">
        <f>SUM(U6:U10)</f>
        <v>18.3</v>
      </c>
      <c r="V11" s="26">
        <f>SUM(V6:V10)</f>
        <v>44.7</v>
      </c>
      <c r="W11" s="38"/>
      <c r="X11" s="30"/>
    </row>
    <row r="12" spans="2:24" ht="13.5">
      <c r="B12" s="153"/>
      <c r="C12" s="39" t="s">
        <v>30</v>
      </c>
      <c r="D12" s="40">
        <f>AVERAGE(D6:D10)</f>
        <v>26.160000000000004</v>
      </c>
      <c r="E12" s="40">
        <f>AVERAGE(E6:E10)</f>
        <v>30.679999999999996</v>
      </c>
      <c r="F12" s="41"/>
      <c r="G12" s="40">
        <f>AVERAGE(G6:G10)</f>
        <v>22.979999999999997</v>
      </c>
      <c r="H12" s="42"/>
      <c r="I12" s="40">
        <f aca="true" t="shared" si="1" ref="I12:N12">AVERAGE(I6:I10)</f>
        <v>68.6</v>
      </c>
      <c r="J12" s="40">
        <f t="shared" si="1"/>
        <v>69.44</v>
      </c>
      <c r="K12" s="40">
        <f t="shared" si="1"/>
        <v>67.38</v>
      </c>
      <c r="L12" s="40">
        <f t="shared" si="1"/>
        <v>27.619999999999997</v>
      </c>
      <c r="M12" s="40">
        <f t="shared" si="1"/>
        <v>29.659999999999997</v>
      </c>
      <c r="N12" s="40">
        <f t="shared" si="1"/>
        <v>25.839999999999996</v>
      </c>
      <c r="O12" s="43"/>
      <c r="P12" s="43"/>
      <c r="Q12" s="42"/>
      <c r="R12" s="43"/>
      <c r="S12" s="44">
        <f>AVERAGE(S6:S10)</f>
        <v>16.736</v>
      </c>
      <c r="T12" s="40">
        <f>AVERAGE(T6:T10)</f>
        <v>1.2399999999999998</v>
      </c>
      <c r="U12" s="40">
        <f>AVERAGE(U6:U10)</f>
        <v>3.66</v>
      </c>
      <c r="V12" s="40">
        <f>AVERAGE(V6:V10)</f>
        <v>8.940000000000001</v>
      </c>
      <c r="W12" s="42"/>
      <c r="X12" s="45"/>
    </row>
    <row r="13" spans="2:24" ht="13.5">
      <c r="B13" s="31"/>
      <c r="C13" s="32">
        <v>6</v>
      </c>
      <c r="D13" s="26">
        <v>25</v>
      </c>
      <c r="E13" s="26">
        <v>30.6</v>
      </c>
      <c r="F13" s="27">
        <v>0.6131944444444445</v>
      </c>
      <c r="G13" s="26">
        <v>20.4</v>
      </c>
      <c r="H13" s="28">
        <v>0.18333333333333335</v>
      </c>
      <c r="I13" s="26">
        <v>68.8</v>
      </c>
      <c r="J13" s="26">
        <v>70.1</v>
      </c>
      <c r="K13" s="26">
        <v>67.4</v>
      </c>
      <c r="L13" s="26">
        <v>27.4</v>
      </c>
      <c r="M13" s="26">
        <v>30.1</v>
      </c>
      <c r="N13" s="26">
        <v>25.1</v>
      </c>
      <c r="O13" s="26">
        <v>0</v>
      </c>
      <c r="P13" s="26"/>
      <c r="Q13" s="28"/>
      <c r="R13" s="26">
        <v>8.8</v>
      </c>
      <c r="S13" s="29">
        <v>23.22</v>
      </c>
      <c r="T13" s="26">
        <v>1.2</v>
      </c>
      <c r="U13" s="26">
        <v>2.8</v>
      </c>
      <c r="V13" s="26">
        <v>5.3</v>
      </c>
      <c r="W13" s="28">
        <v>0.6701388888888888</v>
      </c>
      <c r="X13" s="30" t="s">
        <v>284</v>
      </c>
    </row>
    <row r="14" spans="2:24" ht="13.5">
      <c r="B14" s="31"/>
      <c r="C14" s="32">
        <v>7</v>
      </c>
      <c r="D14" s="33">
        <v>25.3</v>
      </c>
      <c r="E14" s="33">
        <v>30.1</v>
      </c>
      <c r="F14" s="27">
        <v>0.6819444444444445</v>
      </c>
      <c r="G14" s="33">
        <v>22.2</v>
      </c>
      <c r="H14" s="28">
        <v>0.22569444444444445</v>
      </c>
      <c r="I14" s="33">
        <v>68.7</v>
      </c>
      <c r="J14" s="33">
        <v>69.6</v>
      </c>
      <c r="K14" s="33">
        <v>67.3</v>
      </c>
      <c r="L14" s="33">
        <v>27.7</v>
      </c>
      <c r="M14" s="33">
        <v>29.5</v>
      </c>
      <c r="N14" s="33">
        <v>26.1</v>
      </c>
      <c r="O14" s="33">
        <v>1.5</v>
      </c>
      <c r="P14" s="33">
        <v>1</v>
      </c>
      <c r="Q14" s="28">
        <v>0.16666666666666666</v>
      </c>
      <c r="R14" s="33">
        <v>5.6</v>
      </c>
      <c r="S14" s="34">
        <v>17.44</v>
      </c>
      <c r="T14" s="33">
        <v>1</v>
      </c>
      <c r="U14" s="33">
        <v>2.8</v>
      </c>
      <c r="V14" s="33">
        <v>5</v>
      </c>
      <c r="W14" s="28">
        <v>0.49444444444444446</v>
      </c>
      <c r="X14" s="35" t="s">
        <v>285</v>
      </c>
    </row>
    <row r="15" spans="2:24" ht="13.5">
      <c r="B15" s="31"/>
      <c r="C15" s="32">
        <v>8</v>
      </c>
      <c r="D15" s="33">
        <v>27</v>
      </c>
      <c r="E15" s="33">
        <v>32.4</v>
      </c>
      <c r="F15" s="27">
        <v>0.6527777777777778</v>
      </c>
      <c r="G15" s="33">
        <v>23</v>
      </c>
      <c r="H15" s="28">
        <v>0.18680555555555556</v>
      </c>
      <c r="I15" s="33">
        <v>68.3</v>
      </c>
      <c r="J15" s="33">
        <v>69.5</v>
      </c>
      <c r="K15" s="33">
        <v>67</v>
      </c>
      <c r="L15" s="33">
        <v>28.6</v>
      </c>
      <c r="M15" s="33">
        <v>31</v>
      </c>
      <c r="N15" s="33">
        <v>26.4</v>
      </c>
      <c r="O15" s="33">
        <v>0</v>
      </c>
      <c r="P15" s="33"/>
      <c r="Q15" s="28"/>
      <c r="R15" s="33">
        <v>7.8</v>
      </c>
      <c r="S15" s="34">
        <v>23.88</v>
      </c>
      <c r="T15" s="33">
        <v>1.3</v>
      </c>
      <c r="U15" s="33">
        <v>3.5</v>
      </c>
      <c r="V15" s="33">
        <v>6.5</v>
      </c>
      <c r="W15" s="28">
        <v>0.6895833333333333</v>
      </c>
      <c r="X15" s="35" t="s">
        <v>285</v>
      </c>
    </row>
    <row r="16" spans="2:24" ht="13.5">
      <c r="B16" s="31"/>
      <c r="C16" s="32">
        <v>9</v>
      </c>
      <c r="D16" s="33">
        <v>25.7</v>
      </c>
      <c r="E16" s="33">
        <v>31.2</v>
      </c>
      <c r="F16" s="27">
        <v>0.5423611111111112</v>
      </c>
      <c r="G16" s="33">
        <v>23</v>
      </c>
      <c r="H16" s="28">
        <v>0.9840277777777778</v>
      </c>
      <c r="I16" s="33">
        <v>68.7</v>
      </c>
      <c r="J16" s="33">
        <v>69.4</v>
      </c>
      <c r="K16" s="33">
        <v>67.3</v>
      </c>
      <c r="L16" s="33">
        <v>28.2</v>
      </c>
      <c r="M16" s="33">
        <v>30</v>
      </c>
      <c r="N16" s="33">
        <v>27.2</v>
      </c>
      <c r="O16" s="33">
        <v>3.5</v>
      </c>
      <c r="P16" s="33">
        <v>2</v>
      </c>
      <c r="Q16" s="28">
        <v>0.75</v>
      </c>
      <c r="R16" s="33">
        <v>1.8</v>
      </c>
      <c r="S16" s="34">
        <v>12.18</v>
      </c>
      <c r="T16" s="33">
        <v>1</v>
      </c>
      <c r="U16" s="33">
        <v>3</v>
      </c>
      <c r="V16" s="33">
        <v>5.2</v>
      </c>
      <c r="W16" s="28">
        <v>0.5159722222222222</v>
      </c>
      <c r="X16" s="35" t="s">
        <v>285</v>
      </c>
    </row>
    <row r="17" spans="2:24" ht="13.5">
      <c r="B17" s="31"/>
      <c r="C17" s="32">
        <v>10</v>
      </c>
      <c r="D17" s="33">
        <v>26.7</v>
      </c>
      <c r="E17" s="33">
        <v>32.2</v>
      </c>
      <c r="F17" s="27">
        <v>0.6402777777777778</v>
      </c>
      <c r="G17" s="33">
        <v>22.2</v>
      </c>
      <c r="H17" s="28">
        <v>0.22569444444444445</v>
      </c>
      <c r="I17" s="33">
        <v>68.4</v>
      </c>
      <c r="J17" s="33">
        <v>69.6</v>
      </c>
      <c r="K17" s="33">
        <v>67</v>
      </c>
      <c r="L17" s="33">
        <v>28.5</v>
      </c>
      <c r="M17" s="33">
        <v>30.8</v>
      </c>
      <c r="N17" s="33">
        <v>26.2</v>
      </c>
      <c r="O17" s="33">
        <v>0</v>
      </c>
      <c r="P17" s="33"/>
      <c r="Q17" s="28"/>
      <c r="R17" s="33">
        <v>6.9</v>
      </c>
      <c r="S17" s="34">
        <v>21.64</v>
      </c>
      <c r="T17" s="33">
        <v>1.3</v>
      </c>
      <c r="U17" s="33">
        <v>4.1</v>
      </c>
      <c r="V17" s="33">
        <v>6.4</v>
      </c>
      <c r="W17" s="28">
        <v>0.5347222222222222</v>
      </c>
      <c r="X17" s="35" t="s">
        <v>286</v>
      </c>
    </row>
    <row r="18" spans="2:24" ht="13.5">
      <c r="B18" s="152" t="s">
        <v>50</v>
      </c>
      <c r="C18" s="36" t="s">
        <v>49</v>
      </c>
      <c r="D18" s="26">
        <f>SUM(D13:D17)</f>
        <v>129.7</v>
      </c>
      <c r="E18" s="26">
        <f>SUM(E13:E17)</f>
        <v>156.5</v>
      </c>
      <c r="F18" s="37"/>
      <c r="G18" s="26">
        <f>SUM(G13:G17)</f>
        <v>110.8</v>
      </c>
      <c r="H18" s="38"/>
      <c r="I18" s="26">
        <f aca="true" t="shared" si="2" ref="I18:P18">SUM(I13:I17)</f>
        <v>342.9</v>
      </c>
      <c r="J18" s="26">
        <f t="shared" si="2"/>
        <v>348.20000000000005</v>
      </c>
      <c r="K18" s="26">
        <f t="shared" si="2"/>
        <v>336</v>
      </c>
      <c r="L18" s="26">
        <f t="shared" si="2"/>
        <v>140.39999999999998</v>
      </c>
      <c r="M18" s="26">
        <f t="shared" si="2"/>
        <v>151.4</v>
      </c>
      <c r="N18" s="26">
        <f t="shared" si="2"/>
        <v>131</v>
      </c>
      <c r="O18" s="26">
        <f t="shared" si="2"/>
        <v>5</v>
      </c>
      <c r="P18" s="26">
        <f t="shared" si="2"/>
        <v>3</v>
      </c>
      <c r="Q18" s="38"/>
      <c r="R18" s="26">
        <f>SUM(R13:R17)</f>
        <v>30.9</v>
      </c>
      <c r="S18" s="29">
        <f>SUM(S13:S17)</f>
        <v>98.36</v>
      </c>
      <c r="T18" s="26">
        <f>SUM(T13:T17)</f>
        <v>5.8</v>
      </c>
      <c r="U18" s="26">
        <f>SUM(U13:U17)</f>
        <v>16.2</v>
      </c>
      <c r="V18" s="26">
        <f>SUM(V13:V17)</f>
        <v>28.4</v>
      </c>
      <c r="W18" s="38"/>
      <c r="X18" s="30"/>
    </row>
    <row r="19" spans="2:24" ht="13.5">
      <c r="B19" s="153"/>
      <c r="C19" s="39" t="s">
        <v>30</v>
      </c>
      <c r="D19" s="40">
        <f>AVERAGE(D13:D17)</f>
        <v>25.939999999999998</v>
      </c>
      <c r="E19" s="40">
        <f>AVERAGE(E13:E17)</f>
        <v>31.3</v>
      </c>
      <c r="F19" s="41"/>
      <c r="G19" s="40">
        <f>AVERAGE(G13:G17)</f>
        <v>22.16</v>
      </c>
      <c r="H19" s="42"/>
      <c r="I19" s="40">
        <f aca="true" t="shared" si="3" ref="I19:N19">AVERAGE(I13:I17)</f>
        <v>68.58</v>
      </c>
      <c r="J19" s="40">
        <f t="shared" si="3"/>
        <v>69.64000000000001</v>
      </c>
      <c r="K19" s="40">
        <f t="shared" si="3"/>
        <v>67.2</v>
      </c>
      <c r="L19" s="40">
        <f t="shared" si="3"/>
        <v>28.079999999999995</v>
      </c>
      <c r="M19" s="40">
        <f t="shared" si="3"/>
        <v>30.28</v>
      </c>
      <c r="N19" s="40">
        <f t="shared" si="3"/>
        <v>26.2</v>
      </c>
      <c r="O19" s="43"/>
      <c r="P19" s="43"/>
      <c r="Q19" s="42"/>
      <c r="R19" s="43"/>
      <c r="S19" s="44">
        <f>AVERAGE(S13:S17)</f>
        <v>19.672</v>
      </c>
      <c r="T19" s="40">
        <f>AVERAGE(T13:T17)</f>
        <v>1.16</v>
      </c>
      <c r="U19" s="40">
        <f>AVERAGE(U13:U17)</f>
        <v>3.2399999999999998</v>
      </c>
      <c r="V19" s="40">
        <f>AVERAGE(V13:V17)</f>
        <v>5.68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260.5</v>
      </c>
      <c r="E20" s="26">
        <f>SUM(E6:E10,E13:E17)</f>
        <v>309.9</v>
      </c>
      <c r="F20" s="37"/>
      <c r="G20" s="26">
        <f>SUM(G6:G10,G13:G17)</f>
        <v>225.69999999999996</v>
      </c>
      <c r="H20" s="38"/>
      <c r="I20" s="26">
        <f aca="true" t="shared" si="4" ref="I20:P20">SUM(I6:I10,I13:I17)</f>
        <v>685.9</v>
      </c>
      <c r="J20" s="26">
        <f t="shared" si="4"/>
        <v>695.4</v>
      </c>
      <c r="K20" s="26">
        <f t="shared" si="4"/>
        <v>672.8999999999999</v>
      </c>
      <c r="L20" s="26">
        <f t="shared" si="4"/>
        <v>278.5</v>
      </c>
      <c r="M20" s="26">
        <f t="shared" si="4"/>
        <v>299.7</v>
      </c>
      <c r="N20" s="26">
        <f t="shared" si="4"/>
        <v>260.2</v>
      </c>
      <c r="O20" s="26">
        <f t="shared" si="4"/>
        <v>89</v>
      </c>
      <c r="P20" s="26">
        <f t="shared" si="4"/>
        <v>39</v>
      </c>
      <c r="Q20" s="38"/>
      <c r="R20" s="26">
        <f>SUM(R6:R10,R13:R17)</f>
        <v>52.69999999999999</v>
      </c>
      <c r="S20" s="29">
        <f>SUM(S6:S10,S13:S17)</f>
        <v>182.04000000000002</v>
      </c>
      <c r="T20" s="26">
        <f>SUM(T6:T10,T13:T17)</f>
        <v>12</v>
      </c>
      <c r="U20" s="26">
        <f>SUM(U6:U10,U13:U17)</f>
        <v>34.5</v>
      </c>
      <c r="V20" s="26">
        <f>SUM(V6:V10,V13:V17)</f>
        <v>73.10000000000001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26.05</v>
      </c>
      <c r="E21" s="40">
        <f>AVERAGE(E6:E10,E13:E17)</f>
        <v>30.99</v>
      </c>
      <c r="F21" s="41"/>
      <c r="G21" s="40">
        <f>AVERAGE(G6:G10,G13:G17)</f>
        <v>22.569999999999997</v>
      </c>
      <c r="H21" s="42"/>
      <c r="I21" s="40">
        <f aca="true" t="shared" si="5" ref="I21:N21">AVERAGE(I6:I10,I13:I17)</f>
        <v>68.59</v>
      </c>
      <c r="J21" s="40">
        <f t="shared" si="5"/>
        <v>69.53999999999999</v>
      </c>
      <c r="K21" s="40">
        <f t="shared" si="5"/>
        <v>67.28999999999999</v>
      </c>
      <c r="L21" s="40">
        <f t="shared" si="5"/>
        <v>27.85</v>
      </c>
      <c r="M21" s="40">
        <f t="shared" si="5"/>
        <v>29.97</v>
      </c>
      <c r="N21" s="40">
        <f t="shared" si="5"/>
        <v>26.02</v>
      </c>
      <c r="O21" s="43"/>
      <c r="P21" s="43"/>
      <c r="Q21" s="42"/>
      <c r="R21" s="43"/>
      <c r="S21" s="44">
        <f>AVERAGE(S6:S10,S13:S17)</f>
        <v>18.204</v>
      </c>
      <c r="T21" s="40">
        <f>AVERAGE(T6:T10,T13:T17)</f>
        <v>1.2</v>
      </c>
      <c r="U21" s="40">
        <f>AVERAGE(U6:U10,U13:U17)</f>
        <v>3.45</v>
      </c>
      <c r="V21" s="40">
        <f>AVERAGE(V6:V10,V13:V17)</f>
        <v>7.3100000000000005</v>
      </c>
      <c r="W21" s="42"/>
      <c r="X21" s="45"/>
    </row>
    <row r="22" spans="2:24" ht="13.5">
      <c r="B22" s="31"/>
      <c r="C22" s="32">
        <v>11</v>
      </c>
      <c r="D22" s="26">
        <v>28.2</v>
      </c>
      <c r="E22" s="26">
        <v>33.2</v>
      </c>
      <c r="F22" s="27">
        <v>0.4361111111111111</v>
      </c>
      <c r="G22" s="26">
        <v>24.4</v>
      </c>
      <c r="H22" s="28">
        <v>0.22569444444444445</v>
      </c>
      <c r="I22" s="26">
        <v>68.1</v>
      </c>
      <c r="J22" s="26">
        <v>69.1</v>
      </c>
      <c r="K22" s="26">
        <v>66.8</v>
      </c>
      <c r="L22" s="26">
        <v>29.3</v>
      </c>
      <c r="M22" s="26">
        <v>31.7</v>
      </c>
      <c r="N22" s="26">
        <v>27.3</v>
      </c>
      <c r="O22" s="26">
        <v>0</v>
      </c>
      <c r="P22" s="26"/>
      <c r="Q22" s="28"/>
      <c r="R22" s="26">
        <v>7.5</v>
      </c>
      <c r="S22" s="29">
        <v>24.08</v>
      </c>
      <c r="T22" s="26">
        <v>1.4</v>
      </c>
      <c r="U22" s="26">
        <v>4.1</v>
      </c>
      <c r="V22" s="26">
        <v>7.5</v>
      </c>
      <c r="W22" s="28">
        <v>0.6069444444444444</v>
      </c>
      <c r="X22" s="30" t="s">
        <v>287</v>
      </c>
    </row>
    <row r="23" spans="2:24" ht="13.5">
      <c r="B23" s="31"/>
      <c r="C23" s="32">
        <v>12</v>
      </c>
      <c r="D23" s="33">
        <v>28</v>
      </c>
      <c r="E23" s="33">
        <v>33.7</v>
      </c>
      <c r="F23" s="27">
        <v>0.5888888888888889</v>
      </c>
      <c r="G23" s="33">
        <v>24.1</v>
      </c>
      <c r="H23" s="28">
        <v>0.15069444444444444</v>
      </c>
      <c r="I23" s="33">
        <v>68.2</v>
      </c>
      <c r="J23" s="33">
        <v>69.2</v>
      </c>
      <c r="K23" s="33">
        <v>66.8</v>
      </c>
      <c r="L23" s="33">
        <v>29.2</v>
      </c>
      <c r="M23" s="33">
        <v>31.2</v>
      </c>
      <c r="N23" s="33">
        <v>27.6</v>
      </c>
      <c r="O23" s="33">
        <v>0</v>
      </c>
      <c r="P23" s="33"/>
      <c r="Q23" s="28"/>
      <c r="R23" s="33">
        <v>5</v>
      </c>
      <c r="S23" s="34">
        <v>19.74</v>
      </c>
      <c r="T23" s="33">
        <v>1.2</v>
      </c>
      <c r="U23" s="33">
        <v>3.1</v>
      </c>
      <c r="V23" s="33">
        <v>6.7</v>
      </c>
      <c r="W23" s="28">
        <v>0.5576388888888889</v>
      </c>
      <c r="X23" s="35" t="s">
        <v>288</v>
      </c>
    </row>
    <row r="24" spans="2:24" ht="13.5">
      <c r="B24" s="31"/>
      <c r="C24" s="32">
        <v>13</v>
      </c>
      <c r="D24" s="33">
        <v>27.7</v>
      </c>
      <c r="E24" s="33">
        <v>32.6</v>
      </c>
      <c r="F24" s="27">
        <v>0.6333333333333333</v>
      </c>
      <c r="G24" s="33">
        <v>23.5</v>
      </c>
      <c r="H24" s="28">
        <v>0.1986111111111111</v>
      </c>
      <c r="I24" s="33">
        <v>68.2</v>
      </c>
      <c r="J24" s="33">
        <v>69.3</v>
      </c>
      <c r="K24" s="33">
        <v>66.9</v>
      </c>
      <c r="L24" s="33">
        <v>29.6</v>
      </c>
      <c r="M24" s="33">
        <v>32.1</v>
      </c>
      <c r="N24" s="33">
        <v>27.3</v>
      </c>
      <c r="O24" s="33">
        <v>0</v>
      </c>
      <c r="P24" s="33"/>
      <c r="Q24" s="28"/>
      <c r="R24" s="33">
        <v>9.9</v>
      </c>
      <c r="S24" s="34">
        <v>25.32</v>
      </c>
      <c r="T24" s="33">
        <v>1.3</v>
      </c>
      <c r="U24" s="33">
        <v>3.2</v>
      </c>
      <c r="V24" s="33">
        <v>5.5</v>
      </c>
      <c r="W24" s="28">
        <v>0.6437499999999999</v>
      </c>
      <c r="X24" s="35" t="s">
        <v>289</v>
      </c>
    </row>
    <row r="25" spans="2:24" ht="13.5">
      <c r="B25" s="31"/>
      <c r="C25" s="32">
        <v>14</v>
      </c>
      <c r="D25" s="33">
        <v>26.4</v>
      </c>
      <c r="E25" s="33">
        <v>31.3</v>
      </c>
      <c r="F25" s="27">
        <v>0.5958333333333333</v>
      </c>
      <c r="G25" s="33">
        <v>24</v>
      </c>
      <c r="H25" s="133" t="s">
        <v>129</v>
      </c>
      <c r="I25" s="33">
        <v>68.5</v>
      </c>
      <c r="J25" s="33">
        <v>69.1</v>
      </c>
      <c r="K25" s="33">
        <v>67.2</v>
      </c>
      <c r="L25" s="33">
        <v>28.9</v>
      </c>
      <c r="M25" s="33">
        <v>30.6</v>
      </c>
      <c r="N25" s="33">
        <v>27.5</v>
      </c>
      <c r="O25" s="33">
        <v>7</v>
      </c>
      <c r="P25" s="33">
        <v>3.5</v>
      </c>
      <c r="Q25" s="28">
        <v>0.3333333333333333</v>
      </c>
      <c r="R25" s="33">
        <v>3.9</v>
      </c>
      <c r="S25" s="34">
        <v>14.54</v>
      </c>
      <c r="T25" s="33">
        <v>1</v>
      </c>
      <c r="U25" s="33">
        <v>2.1</v>
      </c>
      <c r="V25" s="33">
        <v>5.4</v>
      </c>
      <c r="W25" s="28">
        <v>0.5840277777777778</v>
      </c>
      <c r="X25" s="35" t="s">
        <v>290</v>
      </c>
    </row>
    <row r="26" spans="2:24" ht="13.5">
      <c r="B26" s="31"/>
      <c r="C26" s="32">
        <v>15</v>
      </c>
      <c r="D26" s="33">
        <v>27.3</v>
      </c>
      <c r="E26" s="33">
        <v>32.3</v>
      </c>
      <c r="F26" s="27">
        <v>0.6159722222222223</v>
      </c>
      <c r="G26" s="33">
        <v>22.7</v>
      </c>
      <c r="H26" s="28">
        <v>0.1840277777777778</v>
      </c>
      <c r="I26" s="33">
        <v>68.3</v>
      </c>
      <c r="J26" s="33">
        <v>69.5</v>
      </c>
      <c r="K26" s="33">
        <v>67</v>
      </c>
      <c r="L26" s="33">
        <v>29.1</v>
      </c>
      <c r="M26" s="33">
        <v>31.8</v>
      </c>
      <c r="N26" s="33">
        <v>26.7</v>
      </c>
      <c r="O26" s="33">
        <v>0</v>
      </c>
      <c r="P26" s="33"/>
      <c r="Q26" s="28"/>
      <c r="R26" s="33">
        <v>9.8</v>
      </c>
      <c r="S26" s="34">
        <v>26.87</v>
      </c>
      <c r="T26" s="33">
        <v>1.5</v>
      </c>
      <c r="U26" s="33">
        <v>4.5</v>
      </c>
      <c r="V26" s="33">
        <v>6.6</v>
      </c>
      <c r="W26" s="28">
        <v>0.6326388888888889</v>
      </c>
      <c r="X26" s="35" t="s">
        <v>291</v>
      </c>
    </row>
    <row r="27" spans="2:24" ht="13.5">
      <c r="B27" s="152" t="s">
        <v>52</v>
      </c>
      <c r="C27" s="36" t="s">
        <v>49</v>
      </c>
      <c r="D27" s="26">
        <f>SUM(D22:D26)</f>
        <v>137.60000000000002</v>
      </c>
      <c r="E27" s="26">
        <f>SUM(E22:E26)</f>
        <v>163.10000000000002</v>
      </c>
      <c r="F27" s="37"/>
      <c r="G27" s="26">
        <f>SUM(G22:G26)</f>
        <v>118.7</v>
      </c>
      <c r="H27" s="38"/>
      <c r="I27" s="26">
        <f aca="true" t="shared" si="6" ref="I27:P27">SUM(I22:I26)</f>
        <v>341.3</v>
      </c>
      <c r="J27" s="26">
        <f t="shared" si="6"/>
        <v>346.20000000000005</v>
      </c>
      <c r="K27" s="26">
        <f t="shared" si="6"/>
        <v>334.7</v>
      </c>
      <c r="L27" s="26">
        <f t="shared" si="6"/>
        <v>146.1</v>
      </c>
      <c r="M27" s="26">
        <f t="shared" si="6"/>
        <v>157.4</v>
      </c>
      <c r="N27" s="26">
        <f t="shared" si="6"/>
        <v>136.4</v>
      </c>
      <c r="O27" s="26">
        <f t="shared" si="6"/>
        <v>7</v>
      </c>
      <c r="P27" s="26">
        <f t="shared" si="6"/>
        <v>3.5</v>
      </c>
      <c r="Q27" s="38"/>
      <c r="R27" s="26">
        <f>SUM(R22:R26)</f>
        <v>36.099999999999994</v>
      </c>
      <c r="S27" s="29">
        <f>SUM(S22:S26)</f>
        <v>110.54999999999998</v>
      </c>
      <c r="T27" s="26">
        <f>SUM(T22:T26)</f>
        <v>6.3999999999999995</v>
      </c>
      <c r="U27" s="26">
        <f>SUM(U22:U26)</f>
        <v>17</v>
      </c>
      <c r="V27" s="26">
        <f>SUM(V22:V26)</f>
        <v>31.700000000000003</v>
      </c>
      <c r="W27" s="38"/>
      <c r="X27" s="30"/>
    </row>
    <row r="28" spans="2:24" ht="13.5">
      <c r="B28" s="153"/>
      <c r="C28" s="39" t="s">
        <v>30</v>
      </c>
      <c r="D28" s="40">
        <f>AVERAGE(D22:D26)</f>
        <v>27.520000000000003</v>
      </c>
      <c r="E28" s="40">
        <f>AVERAGE(E22:E26)</f>
        <v>32.620000000000005</v>
      </c>
      <c r="F28" s="41"/>
      <c r="G28" s="40">
        <f>AVERAGE(G22:G26)</f>
        <v>23.740000000000002</v>
      </c>
      <c r="H28" s="42"/>
      <c r="I28" s="40">
        <f aca="true" t="shared" si="7" ref="I28:N28">AVERAGE(I22:I26)</f>
        <v>68.26</v>
      </c>
      <c r="J28" s="40">
        <f t="shared" si="7"/>
        <v>69.24000000000001</v>
      </c>
      <c r="K28" s="40">
        <f t="shared" si="7"/>
        <v>66.94</v>
      </c>
      <c r="L28" s="40">
        <f t="shared" si="7"/>
        <v>29.22</v>
      </c>
      <c r="M28" s="40">
        <f t="shared" si="7"/>
        <v>31.48</v>
      </c>
      <c r="N28" s="40">
        <f t="shared" si="7"/>
        <v>27.28</v>
      </c>
      <c r="O28" s="43"/>
      <c r="P28" s="43"/>
      <c r="Q28" s="42"/>
      <c r="R28" s="43"/>
      <c r="S28" s="44">
        <f>AVERAGE(S22:S26)</f>
        <v>22.109999999999996</v>
      </c>
      <c r="T28" s="40">
        <f>AVERAGE(T22:T26)</f>
        <v>1.2799999999999998</v>
      </c>
      <c r="U28" s="40">
        <f>AVERAGE(U22:U26)</f>
        <v>3.4</v>
      </c>
      <c r="V28" s="40">
        <f>AVERAGE(V22:V26)</f>
        <v>6.340000000000001</v>
      </c>
      <c r="W28" s="42"/>
      <c r="X28" s="45"/>
    </row>
    <row r="29" spans="2:24" ht="13.5">
      <c r="B29" s="31"/>
      <c r="C29" s="32">
        <v>16</v>
      </c>
      <c r="D29" s="26">
        <v>28.2</v>
      </c>
      <c r="E29" s="26">
        <v>34.4</v>
      </c>
      <c r="F29" s="27">
        <v>0.5861111111111111</v>
      </c>
      <c r="G29" s="26">
        <v>22.8</v>
      </c>
      <c r="H29" s="28">
        <v>0.2222222222222222</v>
      </c>
      <c r="I29" s="26">
        <v>68.1</v>
      </c>
      <c r="J29" s="26">
        <v>69.5</v>
      </c>
      <c r="K29" s="26">
        <v>66.5</v>
      </c>
      <c r="L29" s="26">
        <v>29.6</v>
      </c>
      <c r="M29" s="26">
        <v>32.2</v>
      </c>
      <c r="N29" s="26">
        <v>27.2</v>
      </c>
      <c r="O29" s="26">
        <v>0</v>
      </c>
      <c r="P29" s="26"/>
      <c r="Q29" s="28"/>
      <c r="R29" s="26">
        <v>10.8</v>
      </c>
      <c r="S29" s="29">
        <v>26.06</v>
      </c>
      <c r="T29" s="26">
        <v>1.2</v>
      </c>
      <c r="U29" s="26">
        <v>3.5</v>
      </c>
      <c r="V29" s="26">
        <v>7</v>
      </c>
      <c r="W29" s="28">
        <v>0.5916666666666667</v>
      </c>
      <c r="X29" s="30" t="s">
        <v>291</v>
      </c>
    </row>
    <row r="30" spans="2:24" ht="13.5">
      <c r="B30" s="31"/>
      <c r="C30" s="32">
        <v>17</v>
      </c>
      <c r="D30" s="33">
        <v>27.9</v>
      </c>
      <c r="E30" s="33">
        <v>32.6</v>
      </c>
      <c r="F30" s="27">
        <v>0.6534722222222222</v>
      </c>
      <c r="G30" s="33">
        <v>23.5</v>
      </c>
      <c r="H30" s="28">
        <v>0.19583333333333333</v>
      </c>
      <c r="I30" s="33">
        <v>68.2</v>
      </c>
      <c r="J30" s="33">
        <v>69.3</v>
      </c>
      <c r="K30" s="33">
        <v>66.9</v>
      </c>
      <c r="L30" s="33">
        <v>29.3</v>
      </c>
      <c r="M30" s="33">
        <v>30.8</v>
      </c>
      <c r="N30" s="33">
        <v>27.7</v>
      </c>
      <c r="O30" s="33">
        <v>0</v>
      </c>
      <c r="P30" s="33"/>
      <c r="Q30" s="28"/>
      <c r="R30" s="33">
        <v>4.8</v>
      </c>
      <c r="S30" s="34">
        <v>17.87</v>
      </c>
      <c r="T30" s="33">
        <v>1.4</v>
      </c>
      <c r="U30" s="33">
        <v>3.7</v>
      </c>
      <c r="V30" s="33">
        <v>7.8</v>
      </c>
      <c r="W30" s="28">
        <v>0.40277777777777773</v>
      </c>
      <c r="X30" s="35" t="s">
        <v>291</v>
      </c>
    </row>
    <row r="31" spans="2:24" ht="13.5">
      <c r="B31" s="31"/>
      <c r="C31" s="32">
        <v>18</v>
      </c>
      <c r="D31" s="33">
        <v>25.8</v>
      </c>
      <c r="E31" s="33">
        <v>30.8</v>
      </c>
      <c r="F31" s="27">
        <v>0.3826388888888889</v>
      </c>
      <c r="G31" s="33">
        <v>23.6</v>
      </c>
      <c r="H31" s="28">
        <v>0.998611111111111</v>
      </c>
      <c r="I31" s="33">
        <v>68.7</v>
      </c>
      <c r="J31" s="33">
        <v>69.3</v>
      </c>
      <c r="K31" s="33">
        <v>67.3</v>
      </c>
      <c r="L31" s="33">
        <v>28.2</v>
      </c>
      <c r="M31" s="33">
        <v>28.9</v>
      </c>
      <c r="N31" s="33">
        <v>27.5</v>
      </c>
      <c r="O31" s="33">
        <v>0</v>
      </c>
      <c r="P31" s="33"/>
      <c r="Q31" s="28"/>
      <c r="R31" s="33">
        <v>1.4</v>
      </c>
      <c r="S31" s="34">
        <v>9.54</v>
      </c>
      <c r="T31" s="33">
        <v>1.2</v>
      </c>
      <c r="U31" s="33">
        <v>5</v>
      </c>
      <c r="V31" s="33">
        <v>10</v>
      </c>
      <c r="W31" s="28">
        <v>0.4604166666666667</v>
      </c>
      <c r="X31" s="35" t="s">
        <v>292</v>
      </c>
    </row>
    <row r="32" spans="2:24" ht="13.5">
      <c r="B32" s="31"/>
      <c r="C32" s="32">
        <v>19</v>
      </c>
      <c r="D32" s="33">
        <v>27.6</v>
      </c>
      <c r="E32" s="33">
        <v>33.4</v>
      </c>
      <c r="F32" s="27">
        <v>0.5534722222222223</v>
      </c>
      <c r="G32" s="33">
        <v>23</v>
      </c>
      <c r="H32" s="28">
        <v>0.18611111111111112</v>
      </c>
      <c r="I32" s="33">
        <v>68.2</v>
      </c>
      <c r="J32" s="33">
        <v>69.4</v>
      </c>
      <c r="K32" s="33">
        <v>66.8</v>
      </c>
      <c r="L32" s="33">
        <v>29</v>
      </c>
      <c r="M32" s="33">
        <v>31.9</v>
      </c>
      <c r="N32" s="33">
        <v>26.6</v>
      </c>
      <c r="O32" s="33">
        <v>0</v>
      </c>
      <c r="P32" s="33"/>
      <c r="Q32" s="28"/>
      <c r="R32" s="33">
        <v>7.9</v>
      </c>
      <c r="S32" s="34">
        <v>24.95</v>
      </c>
      <c r="T32" s="33">
        <v>1.3</v>
      </c>
      <c r="U32" s="33">
        <v>3.5</v>
      </c>
      <c r="V32" s="33">
        <v>6.8</v>
      </c>
      <c r="W32" s="28">
        <v>0.63125</v>
      </c>
      <c r="X32" s="35" t="s">
        <v>293</v>
      </c>
    </row>
    <row r="33" spans="2:24" ht="13.5">
      <c r="B33" s="31"/>
      <c r="C33" s="32">
        <v>20</v>
      </c>
      <c r="D33" s="33">
        <v>27.7</v>
      </c>
      <c r="E33" s="33">
        <v>33.1</v>
      </c>
      <c r="F33" s="27">
        <v>0.548611111111111</v>
      </c>
      <c r="G33" s="33">
        <v>23.2</v>
      </c>
      <c r="H33" s="28">
        <v>0.2340277777777778</v>
      </c>
      <c r="I33" s="33">
        <v>68.2</v>
      </c>
      <c r="J33" s="33">
        <v>69.3</v>
      </c>
      <c r="K33" s="33">
        <v>66.8</v>
      </c>
      <c r="L33" s="33">
        <v>29.6</v>
      </c>
      <c r="M33" s="33">
        <v>31.9</v>
      </c>
      <c r="N33" s="33">
        <v>27.3</v>
      </c>
      <c r="O33" s="33">
        <v>0</v>
      </c>
      <c r="P33" s="33"/>
      <c r="Q33" s="28"/>
      <c r="R33" s="33">
        <v>9.6</v>
      </c>
      <c r="S33" s="34">
        <v>24.09</v>
      </c>
      <c r="T33" s="33">
        <v>1.4</v>
      </c>
      <c r="U33" s="33">
        <v>4.2</v>
      </c>
      <c r="V33" s="33">
        <v>7.3</v>
      </c>
      <c r="W33" s="28">
        <v>0.6340277777777777</v>
      </c>
      <c r="X33" s="35" t="s">
        <v>294</v>
      </c>
    </row>
    <row r="34" spans="2:24" ht="13.5">
      <c r="B34" s="152" t="s">
        <v>53</v>
      </c>
      <c r="C34" s="36" t="s">
        <v>49</v>
      </c>
      <c r="D34" s="26">
        <f>SUM(D29:D33)</f>
        <v>137.2</v>
      </c>
      <c r="E34" s="26">
        <f>SUM(E29:E33)</f>
        <v>164.29999999999998</v>
      </c>
      <c r="F34" s="37"/>
      <c r="G34" s="26">
        <f>SUM(G29:G33)</f>
        <v>116.10000000000001</v>
      </c>
      <c r="H34" s="38"/>
      <c r="I34" s="26">
        <f aca="true" t="shared" si="8" ref="I34:P34">SUM(I29:I33)</f>
        <v>341.4</v>
      </c>
      <c r="J34" s="26">
        <f t="shared" si="8"/>
        <v>346.8</v>
      </c>
      <c r="K34" s="26">
        <f t="shared" si="8"/>
        <v>334.3</v>
      </c>
      <c r="L34" s="26">
        <f t="shared" si="8"/>
        <v>145.70000000000002</v>
      </c>
      <c r="M34" s="26">
        <f t="shared" si="8"/>
        <v>155.70000000000002</v>
      </c>
      <c r="N34" s="26">
        <f t="shared" si="8"/>
        <v>136.3</v>
      </c>
      <c r="O34" s="26">
        <f t="shared" si="8"/>
        <v>0</v>
      </c>
      <c r="P34" s="26">
        <f t="shared" si="8"/>
        <v>0</v>
      </c>
      <c r="Q34" s="38"/>
      <c r="R34" s="26">
        <f>SUM(R29:R33)</f>
        <v>34.5</v>
      </c>
      <c r="S34" s="29">
        <f>SUM(S29:S33)</f>
        <v>102.51</v>
      </c>
      <c r="T34" s="26">
        <f>SUM(T29:T33)</f>
        <v>6.5</v>
      </c>
      <c r="U34" s="26">
        <f>SUM(U29:U33)</f>
        <v>19.9</v>
      </c>
      <c r="V34" s="26">
        <f>SUM(V29:V33)</f>
        <v>38.9</v>
      </c>
      <c r="W34" s="38"/>
      <c r="X34" s="30"/>
    </row>
    <row r="35" spans="2:24" ht="13.5">
      <c r="B35" s="153"/>
      <c r="C35" s="39" t="s">
        <v>30</v>
      </c>
      <c r="D35" s="40">
        <f>AVERAGE(D29:D33)</f>
        <v>27.439999999999998</v>
      </c>
      <c r="E35" s="40">
        <f>AVERAGE(E29:E33)</f>
        <v>32.86</v>
      </c>
      <c r="F35" s="41"/>
      <c r="G35" s="40">
        <f>AVERAGE(G29:G33)</f>
        <v>23.220000000000002</v>
      </c>
      <c r="H35" s="42"/>
      <c r="I35" s="40">
        <f aca="true" t="shared" si="9" ref="I35:N35">AVERAGE(I29:I33)</f>
        <v>68.28</v>
      </c>
      <c r="J35" s="40">
        <f t="shared" si="9"/>
        <v>69.36</v>
      </c>
      <c r="K35" s="40">
        <f t="shared" si="9"/>
        <v>66.86</v>
      </c>
      <c r="L35" s="40">
        <f t="shared" si="9"/>
        <v>29.140000000000004</v>
      </c>
      <c r="M35" s="40">
        <f t="shared" si="9"/>
        <v>31.140000000000004</v>
      </c>
      <c r="N35" s="40">
        <f t="shared" si="9"/>
        <v>27.26</v>
      </c>
      <c r="O35" s="43"/>
      <c r="P35" s="43"/>
      <c r="Q35" s="42"/>
      <c r="R35" s="43"/>
      <c r="S35" s="44">
        <f>AVERAGE(S29:S33)</f>
        <v>20.502000000000002</v>
      </c>
      <c r="T35" s="40">
        <f>AVERAGE(T29:T33)</f>
        <v>1.3</v>
      </c>
      <c r="U35" s="40">
        <f>AVERAGE(U29:U33)</f>
        <v>3.9799999999999995</v>
      </c>
      <c r="V35" s="40">
        <f>AVERAGE(V29:V33)</f>
        <v>7.779999999999999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274.8</v>
      </c>
      <c r="E36" s="26">
        <f>SUM(E22:E26,E29:E33)</f>
        <v>327.40000000000003</v>
      </c>
      <c r="F36" s="37"/>
      <c r="G36" s="26">
        <f>SUM(G22:G26,G29:G33)</f>
        <v>234.79999999999998</v>
      </c>
      <c r="H36" s="38"/>
      <c r="I36" s="26">
        <f aca="true" t="shared" si="10" ref="I36:P36">SUM(I22:I26,I29:I33)</f>
        <v>682.7</v>
      </c>
      <c r="J36" s="26">
        <f t="shared" si="10"/>
        <v>693</v>
      </c>
      <c r="K36" s="26">
        <f t="shared" si="10"/>
        <v>668.9999999999999</v>
      </c>
      <c r="L36" s="26">
        <f t="shared" si="10"/>
        <v>291.8</v>
      </c>
      <c r="M36" s="26">
        <f t="shared" si="10"/>
        <v>313.1</v>
      </c>
      <c r="N36" s="26">
        <f t="shared" si="10"/>
        <v>272.7</v>
      </c>
      <c r="O36" s="26">
        <f t="shared" si="10"/>
        <v>7</v>
      </c>
      <c r="P36" s="26">
        <f t="shared" si="10"/>
        <v>3.5</v>
      </c>
      <c r="Q36" s="38"/>
      <c r="R36" s="26">
        <f>SUM(R22:R26,R29:R33)</f>
        <v>70.59999999999998</v>
      </c>
      <c r="S36" s="29">
        <f>SUM(S22:S26,S29:S33)</f>
        <v>213.05999999999997</v>
      </c>
      <c r="T36" s="26">
        <f>SUM(T22:T26,T29:T33)</f>
        <v>12.9</v>
      </c>
      <c r="U36" s="26">
        <f>SUM(U22:U26,U29:U33)</f>
        <v>36.900000000000006</v>
      </c>
      <c r="V36" s="26">
        <f>SUM(V22:V26,V29:V33)</f>
        <v>70.6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27.48</v>
      </c>
      <c r="E37" s="40">
        <f>AVERAGE(E22:E26,E29:E33)</f>
        <v>32.74</v>
      </c>
      <c r="F37" s="41"/>
      <c r="G37" s="40">
        <f>AVERAGE(G22:G26,G29:G33)</f>
        <v>23.479999999999997</v>
      </c>
      <c r="H37" s="42"/>
      <c r="I37" s="40">
        <f aca="true" t="shared" si="11" ref="I37:N37">AVERAGE(I22:I26,I29:I33)</f>
        <v>68.27000000000001</v>
      </c>
      <c r="J37" s="40">
        <f t="shared" si="11"/>
        <v>69.3</v>
      </c>
      <c r="K37" s="40">
        <f t="shared" si="11"/>
        <v>66.89999999999999</v>
      </c>
      <c r="L37" s="40">
        <f t="shared" si="11"/>
        <v>29.18</v>
      </c>
      <c r="M37" s="40">
        <f t="shared" si="11"/>
        <v>31.310000000000002</v>
      </c>
      <c r="N37" s="40">
        <f t="shared" si="11"/>
        <v>27.27</v>
      </c>
      <c r="O37" s="43"/>
      <c r="P37" s="43"/>
      <c r="Q37" s="42"/>
      <c r="R37" s="43"/>
      <c r="S37" s="44">
        <f>AVERAGE(S22:S26,S29:S33)</f>
        <v>21.305999999999997</v>
      </c>
      <c r="T37" s="40">
        <f>AVERAGE(T22:T26,T29:T33)</f>
        <v>1.29</v>
      </c>
      <c r="U37" s="40">
        <f>AVERAGE(U22:U26,U29:U33)</f>
        <v>3.6900000000000004</v>
      </c>
      <c r="V37" s="40">
        <f>AVERAGE(V22:V26,V29:V33)</f>
        <v>7.06</v>
      </c>
      <c r="W37" s="42"/>
      <c r="X37" s="45"/>
    </row>
    <row r="38" spans="2:24" ht="13.5">
      <c r="B38" s="31"/>
      <c r="C38" s="32">
        <v>21</v>
      </c>
      <c r="D38" s="26">
        <v>27.5</v>
      </c>
      <c r="E38" s="26">
        <v>32.7</v>
      </c>
      <c r="F38" s="27">
        <v>0.4923611111111111</v>
      </c>
      <c r="G38" s="26">
        <v>23</v>
      </c>
      <c r="H38" s="28">
        <v>0.1875</v>
      </c>
      <c r="I38" s="26">
        <v>68.2</v>
      </c>
      <c r="J38" s="26">
        <v>69.4</v>
      </c>
      <c r="K38" s="26">
        <v>66.9</v>
      </c>
      <c r="L38" s="26">
        <v>29.4</v>
      </c>
      <c r="M38" s="26">
        <v>31.2</v>
      </c>
      <c r="N38" s="26">
        <v>27.8</v>
      </c>
      <c r="O38" s="26">
        <v>0</v>
      </c>
      <c r="P38" s="26"/>
      <c r="Q38" s="28"/>
      <c r="R38" s="26">
        <v>4.5</v>
      </c>
      <c r="S38" s="29">
        <v>16.92</v>
      </c>
      <c r="T38" s="26">
        <v>1.2</v>
      </c>
      <c r="U38" s="26">
        <v>3.7</v>
      </c>
      <c r="V38" s="26">
        <v>6.2</v>
      </c>
      <c r="W38" s="28">
        <v>0.5840277777777778</v>
      </c>
      <c r="X38" s="30" t="s">
        <v>295</v>
      </c>
    </row>
    <row r="39" spans="2:24" ht="13.5">
      <c r="B39" s="31"/>
      <c r="C39" s="32">
        <v>22</v>
      </c>
      <c r="D39" s="33">
        <v>27.7</v>
      </c>
      <c r="E39" s="33">
        <v>32.8</v>
      </c>
      <c r="F39" s="27">
        <v>0.5958333333333333</v>
      </c>
      <c r="G39" s="33">
        <v>22.9</v>
      </c>
      <c r="H39" s="28">
        <v>0.23611111111111113</v>
      </c>
      <c r="I39" s="33">
        <v>68.2</v>
      </c>
      <c r="J39" s="33">
        <v>69.4</v>
      </c>
      <c r="K39" s="33">
        <v>66.9</v>
      </c>
      <c r="L39" s="33">
        <v>29.9</v>
      </c>
      <c r="M39" s="33">
        <v>32.5</v>
      </c>
      <c r="N39" s="33">
        <v>27.6</v>
      </c>
      <c r="O39" s="33">
        <v>0</v>
      </c>
      <c r="P39" s="33"/>
      <c r="Q39" s="28"/>
      <c r="R39" s="33">
        <v>8.9</v>
      </c>
      <c r="S39" s="34">
        <v>24.39</v>
      </c>
      <c r="T39" s="33">
        <v>1.4</v>
      </c>
      <c r="U39" s="33">
        <v>4.4</v>
      </c>
      <c r="V39" s="33">
        <v>7.1</v>
      </c>
      <c r="W39" s="28">
        <v>0.5833333333333334</v>
      </c>
      <c r="X39" s="35" t="s">
        <v>295</v>
      </c>
    </row>
    <row r="40" spans="2:24" ht="13.5">
      <c r="B40" s="31"/>
      <c r="C40" s="32">
        <v>23</v>
      </c>
      <c r="D40" s="33">
        <v>28.2</v>
      </c>
      <c r="E40" s="33">
        <v>33.6</v>
      </c>
      <c r="F40" s="27">
        <v>0.5569444444444445</v>
      </c>
      <c r="G40" s="33">
        <v>23.9</v>
      </c>
      <c r="H40" s="28">
        <v>0.2076388888888889</v>
      </c>
      <c r="I40" s="33">
        <v>68.1</v>
      </c>
      <c r="J40" s="33">
        <v>69.2</v>
      </c>
      <c r="K40" s="33">
        <v>66.8</v>
      </c>
      <c r="L40" s="33">
        <v>30.3</v>
      </c>
      <c r="M40" s="33">
        <v>32.8</v>
      </c>
      <c r="N40" s="33">
        <v>28.2</v>
      </c>
      <c r="O40" s="33">
        <v>0</v>
      </c>
      <c r="P40" s="33"/>
      <c r="Q40" s="28"/>
      <c r="R40" s="33">
        <v>8</v>
      </c>
      <c r="S40" s="34">
        <v>23.29</v>
      </c>
      <c r="T40" s="33">
        <v>1.3</v>
      </c>
      <c r="U40" s="33">
        <v>3.2</v>
      </c>
      <c r="V40" s="33">
        <v>6.6</v>
      </c>
      <c r="W40" s="28">
        <v>0.6277777777777778</v>
      </c>
      <c r="X40" s="35" t="s">
        <v>295</v>
      </c>
    </row>
    <row r="41" spans="2:24" ht="13.5">
      <c r="B41" s="31"/>
      <c r="C41" s="32">
        <v>24</v>
      </c>
      <c r="D41" s="33">
        <v>28.4</v>
      </c>
      <c r="E41" s="33">
        <v>33.8</v>
      </c>
      <c r="F41" s="27">
        <v>0.5729166666666666</v>
      </c>
      <c r="G41" s="33">
        <v>24.1</v>
      </c>
      <c r="H41" s="28">
        <v>0.25069444444444444</v>
      </c>
      <c r="I41" s="33">
        <v>68</v>
      </c>
      <c r="J41" s="33">
        <v>69.2</v>
      </c>
      <c r="K41" s="33">
        <v>66.8</v>
      </c>
      <c r="L41" s="33">
        <v>30.7</v>
      </c>
      <c r="M41" s="33">
        <v>33.3</v>
      </c>
      <c r="N41" s="33">
        <v>28.4</v>
      </c>
      <c r="O41" s="33">
        <v>0</v>
      </c>
      <c r="P41" s="33"/>
      <c r="Q41" s="28"/>
      <c r="R41" s="33">
        <v>10</v>
      </c>
      <c r="S41" s="34">
        <v>25.25</v>
      </c>
      <c r="T41" s="33">
        <v>1.3</v>
      </c>
      <c r="U41" s="33">
        <v>3.1</v>
      </c>
      <c r="V41" s="33">
        <v>6</v>
      </c>
      <c r="W41" s="28">
        <v>0.6986111111111111</v>
      </c>
      <c r="X41" s="35" t="s">
        <v>296</v>
      </c>
    </row>
    <row r="42" spans="2:24" ht="13.5">
      <c r="B42" s="31"/>
      <c r="C42" s="32">
        <v>25</v>
      </c>
      <c r="D42" s="33">
        <v>28.4</v>
      </c>
      <c r="E42" s="33">
        <v>32.9</v>
      </c>
      <c r="F42" s="27">
        <v>0.5979166666666667</v>
      </c>
      <c r="G42" s="33">
        <v>25.6</v>
      </c>
      <c r="H42" s="28">
        <v>0.07361111111111111</v>
      </c>
      <c r="I42" s="33">
        <v>68.1</v>
      </c>
      <c r="J42" s="33">
        <v>68.8</v>
      </c>
      <c r="K42" s="33">
        <v>66.8</v>
      </c>
      <c r="L42" s="33">
        <v>30</v>
      </c>
      <c r="M42" s="33">
        <v>31.6</v>
      </c>
      <c r="N42" s="33">
        <v>29.1</v>
      </c>
      <c r="O42" s="33">
        <v>0</v>
      </c>
      <c r="P42" s="33"/>
      <c r="Q42" s="28"/>
      <c r="R42" s="33">
        <v>2.5</v>
      </c>
      <c r="S42" s="34">
        <v>12.74</v>
      </c>
      <c r="T42" s="33">
        <v>1</v>
      </c>
      <c r="U42" s="33">
        <v>2.3</v>
      </c>
      <c r="V42" s="33">
        <v>5.6</v>
      </c>
      <c r="W42" s="28">
        <v>0.40277777777777773</v>
      </c>
      <c r="X42" s="35" t="s">
        <v>297</v>
      </c>
    </row>
    <row r="43" spans="2:24" ht="13.5">
      <c r="B43" s="152" t="s">
        <v>55</v>
      </c>
      <c r="C43" s="36" t="s">
        <v>49</v>
      </c>
      <c r="D43" s="26">
        <f>SUM(D38:D42)</f>
        <v>140.20000000000002</v>
      </c>
      <c r="E43" s="26">
        <f>SUM(E38:E42)</f>
        <v>165.79999999999998</v>
      </c>
      <c r="F43" s="37"/>
      <c r="G43" s="26">
        <f>SUM(G38:G42)</f>
        <v>119.5</v>
      </c>
      <c r="H43" s="38"/>
      <c r="I43" s="26">
        <f aca="true" t="shared" si="12" ref="I43:P43">SUM(I38:I42)</f>
        <v>340.6</v>
      </c>
      <c r="J43" s="26">
        <f t="shared" si="12"/>
        <v>346</v>
      </c>
      <c r="K43" s="26">
        <f t="shared" si="12"/>
        <v>334.20000000000005</v>
      </c>
      <c r="L43" s="26">
        <f t="shared" si="12"/>
        <v>150.3</v>
      </c>
      <c r="M43" s="26">
        <f t="shared" si="12"/>
        <v>161.4</v>
      </c>
      <c r="N43" s="26">
        <f t="shared" si="12"/>
        <v>141.1</v>
      </c>
      <c r="O43" s="26">
        <f t="shared" si="12"/>
        <v>0</v>
      </c>
      <c r="P43" s="26">
        <f t="shared" si="12"/>
        <v>0</v>
      </c>
      <c r="Q43" s="38"/>
      <c r="R43" s="26">
        <f>SUM(R38:R42)</f>
        <v>33.9</v>
      </c>
      <c r="S43" s="29">
        <f>SUM(S38:S42)</f>
        <v>102.58999999999999</v>
      </c>
      <c r="T43" s="26">
        <f>SUM(T38:T42)</f>
        <v>6.199999999999999</v>
      </c>
      <c r="U43" s="26">
        <f>SUM(U38:U42)</f>
        <v>16.7</v>
      </c>
      <c r="V43" s="26">
        <f>SUM(V38:V42)</f>
        <v>31.5</v>
      </c>
      <c r="W43" s="38"/>
      <c r="X43" s="30"/>
    </row>
    <row r="44" spans="2:24" ht="13.5">
      <c r="B44" s="153"/>
      <c r="C44" s="39" t="s">
        <v>30</v>
      </c>
      <c r="D44" s="40">
        <f>AVERAGE(D38:D42)</f>
        <v>28.040000000000003</v>
      </c>
      <c r="E44" s="40">
        <f>AVERAGE(E38:E42)</f>
        <v>33.16</v>
      </c>
      <c r="F44" s="41"/>
      <c r="G44" s="40">
        <f>AVERAGE(G38:G42)</f>
        <v>23.9</v>
      </c>
      <c r="H44" s="42"/>
      <c r="I44" s="40">
        <f aca="true" t="shared" si="13" ref="I44:N44">AVERAGE(I38:I42)</f>
        <v>68.12</v>
      </c>
      <c r="J44" s="40">
        <f t="shared" si="13"/>
        <v>69.2</v>
      </c>
      <c r="K44" s="40">
        <f t="shared" si="13"/>
        <v>66.84</v>
      </c>
      <c r="L44" s="40">
        <f t="shared" si="13"/>
        <v>30.060000000000002</v>
      </c>
      <c r="M44" s="40">
        <f t="shared" si="13"/>
        <v>32.28</v>
      </c>
      <c r="N44" s="40">
        <f t="shared" si="13"/>
        <v>28.22</v>
      </c>
      <c r="O44" s="43"/>
      <c r="P44" s="43"/>
      <c r="Q44" s="42"/>
      <c r="R44" s="43"/>
      <c r="S44" s="44">
        <f>AVERAGE(S38:S42)</f>
        <v>20.517999999999997</v>
      </c>
      <c r="T44" s="40">
        <f>AVERAGE(T38:T42)</f>
        <v>1.2399999999999998</v>
      </c>
      <c r="U44" s="40">
        <f>AVERAGE(U38:U42)</f>
        <v>3.34</v>
      </c>
      <c r="V44" s="40">
        <f>AVERAGE(V38:V42)</f>
        <v>6.3</v>
      </c>
      <c r="W44" s="42"/>
      <c r="X44" s="45"/>
    </row>
    <row r="45" spans="2:24" ht="13.5">
      <c r="B45" s="31"/>
      <c r="C45" s="32">
        <v>26</v>
      </c>
      <c r="D45" s="26">
        <v>28.4</v>
      </c>
      <c r="E45" s="26">
        <v>32.8</v>
      </c>
      <c r="F45" s="27">
        <v>0.6791666666666667</v>
      </c>
      <c r="G45" s="26">
        <v>25.2</v>
      </c>
      <c r="H45" s="133" t="s">
        <v>129</v>
      </c>
      <c r="I45" s="26">
        <v>68</v>
      </c>
      <c r="J45" s="26">
        <v>68.8</v>
      </c>
      <c r="K45" s="26">
        <v>66.7</v>
      </c>
      <c r="L45" s="26">
        <v>30.2</v>
      </c>
      <c r="M45" s="26">
        <v>32.1</v>
      </c>
      <c r="N45" s="26">
        <v>28.8</v>
      </c>
      <c r="O45" s="26">
        <v>3</v>
      </c>
      <c r="P45" s="26">
        <v>2.5</v>
      </c>
      <c r="Q45" s="28">
        <v>0.2916666666666667</v>
      </c>
      <c r="R45" s="26">
        <v>6.9</v>
      </c>
      <c r="S45" s="29">
        <v>17.8</v>
      </c>
      <c r="T45" s="26">
        <v>0.9</v>
      </c>
      <c r="U45" s="26">
        <v>2.5</v>
      </c>
      <c r="V45" s="26">
        <v>5.6</v>
      </c>
      <c r="W45" s="28">
        <v>0.5756944444444444</v>
      </c>
      <c r="X45" s="30" t="s">
        <v>298</v>
      </c>
    </row>
    <row r="46" spans="2:24" ht="13.5">
      <c r="B46" s="31"/>
      <c r="C46" s="32">
        <v>27</v>
      </c>
      <c r="D46" s="33">
        <v>28.3</v>
      </c>
      <c r="E46" s="33">
        <v>33.5</v>
      </c>
      <c r="F46" s="27">
        <v>0.5375</v>
      </c>
      <c r="G46" s="33">
        <v>24.5</v>
      </c>
      <c r="H46" s="28">
        <v>0.05347222222222222</v>
      </c>
      <c r="I46" s="33">
        <v>68</v>
      </c>
      <c r="J46" s="33">
        <v>69</v>
      </c>
      <c r="K46" s="33">
        <v>66.8</v>
      </c>
      <c r="L46" s="33">
        <v>30.1</v>
      </c>
      <c r="M46" s="33">
        <v>32.2</v>
      </c>
      <c r="N46" s="33">
        <v>28.4</v>
      </c>
      <c r="O46" s="33">
        <v>0</v>
      </c>
      <c r="P46" s="33"/>
      <c r="Q46" s="28"/>
      <c r="R46" s="33">
        <v>4.7</v>
      </c>
      <c r="S46" s="34">
        <v>17.47</v>
      </c>
      <c r="T46" s="33">
        <v>1</v>
      </c>
      <c r="U46" s="33">
        <v>3.4</v>
      </c>
      <c r="V46" s="33">
        <v>6.1</v>
      </c>
      <c r="W46" s="28">
        <v>0.5826388888888888</v>
      </c>
      <c r="X46" s="35" t="s">
        <v>299</v>
      </c>
    </row>
    <row r="47" spans="2:24" ht="13.5">
      <c r="B47" s="31"/>
      <c r="C47" s="32">
        <v>28</v>
      </c>
      <c r="D47" s="33">
        <v>28.6</v>
      </c>
      <c r="E47" s="33">
        <v>34</v>
      </c>
      <c r="F47" s="27">
        <v>0.5375</v>
      </c>
      <c r="G47" s="33">
        <v>25.7</v>
      </c>
      <c r="H47" s="133" t="s">
        <v>129</v>
      </c>
      <c r="I47" s="33">
        <v>68</v>
      </c>
      <c r="J47" s="33">
        <v>68.8</v>
      </c>
      <c r="K47" s="33">
        <v>66.6</v>
      </c>
      <c r="L47" s="33">
        <v>30.7</v>
      </c>
      <c r="M47" s="33">
        <v>33.2</v>
      </c>
      <c r="N47" s="33">
        <v>28.9</v>
      </c>
      <c r="O47" s="33">
        <v>0</v>
      </c>
      <c r="P47" s="33"/>
      <c r="Q47" s="28"/>
      <c r="R47" s="33">
        <v>6.1</v>
      </c>
      <c r="S47" s="34">
        <v>21</v>
      </c>
      <c r="T47" s="33">
        <v>1.4</v>
      </c>
      <c r="U47" s="33">
        <v>4.4</v>
      </c>
      <c r="V47" s="33">
        <v>6.9</v>
      </c>
      <c r="W47" s="28">
        <v>0.5381944444444444</v>
      </c>
      <c r="X47" s="35" t="s">
        <v>300</v>
      </c>
    </row>
    <row r="48" spans="2:24" ht="13.5">
      <c r="B48" s="31"/>
      <c r="C48" s="32">
        <v>29</v>
      </c>
      <c r="D48" s="33">
        <v>29.1</v>
      </c>
      <c r="E48" s="33">
        <v>34.1</v>
      </c>
      <c r="F48" s="27">
        <v>0.5965277777777778</v>
      </c>
      <c r="G48" s="33">
        <v>25.1</v>
      </c>
      <c r="H48" s="28">
        <v>0.15069444444444444</v>
      </c>
      <c r="I48" s="33">
        <v>67.8</v>
      </c>
      <c r="J48" s="33">
        <v>68.9</v>
      </c>
      <c r="K48" s="33">
        <v>66.7</v>
      </c>
      <c r="L48" s="33">
        <v>31.4</v>
      </c>
      <c r="M48" s="33">
        <v>34.2</v>
      </c>
      <c r="N48" s="33">
        <v>29.1</v>
      </c>
      <c r="O48" s="33">
        <v>0</v>
      </c>
      <c r="P48" s="33"/>
      <c r="Q48" s="28"/>
      <c r="R48" s="33">
        <v>9.5</v>
      </c>
      <c r="S48" s="34">
        <v>24.7</v>
      </c>
      <c r="T48" s="33">
        <v>1.2</v>
      </c>
      <c r="U48" s="33">
        <v>3.7</v>
      </c>
      <c r="V48" s="33">
        <v>6.3</v>
      </c>
      <c r="W48" s="28">
        <v>0.6194444444444445</v>
      </c>
      <c r="X48" s="35" t="s">
        <v>301</v>
      </c>
    </row>
    <row r="49" spans="2:24" ht="13.5">
      <c r="B49" s="31"/>
      <c r="C49" s="32">
        <v>30</v>
      </c>
      <c r="D49" s="33">
        <v>28.4</v>
      </c>
      <c r="E49" s="33">
        <v>33.7</v>
      </c>
      <c r="F49" s="27">
        <v>0.5534722222222223</v>
      </c>
      <c r="G49" s="33">
        <v>25.9</v>
      </c>
      <c r="H49" s="133" t="s">
        <v>129</v>
      </c>
      <c r="I49" s="33">
        <v>68.1</v>
      </c>
      <c r="J49" s="33">
        <v>68.7</v>
      </c>
      <c r="K49" s="33">
        <v>66.8</v>
      </c>
      <c r="L49" s="33">
        <v>31.1</v>
      </c>
      <c r="M49" s="33">
        <v>33.2</v>
      </c>
      <c r="N49" s="33">
        <v>29.6</v>
      </c>
      <c r="O49" s="33">
        <v>2</v>
      </c>
      <c r="P49" s="33">
        <v>2</v>
      </c>
      <c r="Q49" s="28">
        <v>0.2916666666666667</v>
      </c>
      <c r="R49" s="33">
        <v>5.1</v>
      </c>
      <c r="S49" s="34">
        <v>17.62</v>
      </c>
      <c r="T49" s="33">
        <v>1.1</v>
      </c>
      <c r="U49" s="33">
        <v>3.6</v>
      </c>
      <c r="V49" s="33">
        <v>6.5</v>
      </c>
      <c r="W49" s="28">
        <v>0.6472222222222223</v>
      </c>
      <c r="X49" s="35" t="s">
        <v>300</v>
      </c>
    </row>
    <row r="50" spans="2:24" ht="13.5">
      <c r="B50" s="31"/>
      <c r="C50" s="32">
        <v>31</v>
      </c>
      <c r="D50" s="33">
        <v>28.8</v>
      </c>
      <c r="E50" s="33">
        <v>33.6</v>
      </c>
      <c r="F50" s="27">
        <v>0.50625</v>
      </c>
      <c r="G50" s="33">
        <v>25.5</v>
      </c>
      <c r="H50" s="28">
        <v>0.2236111111111111</v>
      </c>
      <c r="I50" s="33">
        <v>68</v>
      </c>
      <c r="J50" s="33">
        <v>68.8</v>
      </c>
      <c r="K50" s="33">
        <v>66.8</v>
      </c>
      <c r="L50" s="33">
        <v>31.1</v>
      </c>
      <c r="M50" s="33">
        <v>33.6</v>
      </c>
      <c r="N50" s="33">
        <v>29.2</v>
      </c>
      <c r="O50" s="33">
        <v>0</v>
      </c>
      <c r="P50" s="33"/>
      <c r="Q50" s="28"/>
      <c r="R50" s="33">
        <v>7.1</v>
      </c>
      <c r="S50" s="34">
        <v>21.59</v>
      </c>
      <c r="T50" s="33">
        <v>1.4</v>
      </c>
      <c r="U50" s="33">
        <v>4.2</v>
      </c>
      <c r="V50" s="33">
        <v>7.1</v>
      </c>
      <c r="W50" s="28">
        <v>0.5298611111111111</v>
      </c>
      <c r="X50" s="35" t="s">
        <v>300</v>
      </c>
    </row>
    <row r="51" spans="2:24" ht="13.5">
      <c r="B51" s="152" t="s">
        <v>56</v>
      </c>
      <c r="C51" s="36" t="s">
        <v>49</v>
      </c>
      <c r="D51" s="26">
        <f>SUM(D45:D50)</f>
        <v>171.60000000000002</v>
      </c>
      <c r="E51" s="26">
        <f>SUM(E45:E50)</f>
        <v>201.70000000000002</v>
      </c>
      <c r="F51" s="37"/>
      <c r="G51" s="26">
        <f>SUM(G45:G50)</f>
        <v>151.9</v>
      </c>
      <c r="H51" s="38"/>
      <c r="I51" s="26">
        <f aca="true" t="shared" si="14" ref="I51:P51">SUM(I45:I50)</f>
        <v>407.9</v>
      </c>
      <c r="J51" s="26">
        <f t="shared" si="14"/>
        <v>413</v>
      </c>
      <c r="K51" s="26">
        <f t="shared" si="14"/>
        <v>400.40000000000003</v>
      </c>
      <c r="L51" s="26">
        <f t="shared" si="14"/>
        <v>184.6</v>
      </c>
      <c r="M51" s="26">
        <f t="shared" si="14"/>
        <v>198.50000000000003</v>
      </c>
      <c r="N51" s="26">
        <f t="shared" si="14"/>
        <v>173.99999999999997</v>
      </c>
      <c r="O51" s="26">
        <f t="shared" si="14"/>
        <v>5</v>
      </c>
      <c r="P51" s="26">
        <f t="shared" si="14"/>
        <v>4.5</v>
      </c>
      <c r="Q51" s="38"/>
      <c r="R51" s="26">
        <f>SUM(R45:R50)</f>
        <v>39.400000000000006</v>
      </c>
      <c r="S51" s="29">
        <f>SUM(S45:S50)</f>
        <v>120.18</v>
      </c>
      <c r="T51" s="26">
        <f>SUM(T45:T50)</f>
        <v>7</v>
      </c>
      <c r="U51" s="26">
        <f>SUM(U45:U50)</f>
        <v>21.8</v>
      </c>
      <c r="V51" s="26">
        <f>SUM(V45:V50)</f>
        <v>38.5</v>
      </c>
      <c r="W51" s="38"/>
      <c r="X51" s="30"/>
    </row>
    <row r="52" spans="2:24" ht="13.5">
      <c r="B52" s="153"/>
      <c r="C52" s="39" t="s">
        <v>30</v>
      </c>
      <c r="D52" s="40">
        <f>AVERAGE(D45:D50)</f>
        <v>28.600000000000005</v>
      </c>
      <c r="E52" s="40">
        <f>AVERAGE(E45:E50)</f>
        <v>33.61666666666667</v>
      </c>
      <c r="F52" s="41"/>
      <c r="G52" s="40">
        <f>AVERAGE(G45:G50)</f>
        <v>25.316666666666666</v>
      </c>
      <c r="H52" s="42"/>
      <c r="I52" s="40">
        <f aca="true" t="shared" si="15" ref="I52:N52">AVERAGE(I45:I50)</f>
        <v>67.98333333333333</v>
      </c>
      <c r="J52" s="40">
        <f t="shared" si="15"/>
        <v>68.83333333333333</v>
      </c>
      <c r="K52" s="40">
        <f t="shared" si="15"/>
        <v>66.73333333333333</v>
      </c>
      <c r="L52" s="40">
        <f t="shared" si="15"/>
        <v>30.766666666666666</v>
      </c>
      <c r="M52" s="40">
        <f t="shared" si="15"/>
        <v>33.083333333333336</v>
      </c>
      <c r="N52" s="40">
        <f t="shared" si="15"/>
        <v>28.999999999999996</v>
      </c>
      <c r="O52" s="43"/>
      <c r="P52" s="43"/>
      <c r="Q52" s="42"/>
      <c r="R52" s="43"/>
      <c r="S52" s="44">
        <f>AVERAGE(S45:S50)</f>
        <v>20.03</v>
      </c>
      <c r="T52" s="40">
        <f>AVERAGE(T45:T50)</f>
        <v>1.1666666666666667</v>
      </c>
      <c r="U52" s="40">
        <f>AVERAGE(U45:U50)</f>
        <v>3.6333333333333333</v>
      </c>
      <c r="V52" s="40">
        <f>AVERAGE(V45:V50)</f>
        <v>6.416666666666667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311.8</v>
      </c>
      <c r="E53" s="26">
        <f>SUM(E38:E42,E45:E50)</f>
        <v>367.5</v>
      </c>
      <c r="F53" s="37"/>
      <c r="G53" s="26">
        <f>SUM(G38:G42,G45:G50)</f>
        <v>271.4</v>
      </c>
      <c r="H53" s="38"/>
      <c r="I53" s="26">
        <f aca="true" t="shared" si="16" ref="I53:P53">SUM(I38:I42,I45:I50)</f>
        <v>748.5</v>
      </c>
      <c r="J53" s="26">
        <f t="shared" si="16"/>
        <v>759</v>
      </c>
      <c r="K53" s="26">
        <f t="shared" si="16"/>
        <v>734.6</v>
      </c>
      <c r="L53" s="26">
        <f t="shared" si="16"/>
        <v>334.90000000000003</v>
      </c>
      <c r="M53" s="26">
        <f t="shared" si="16"/>
        <v>359.9</v>
      </c>
      <c r="N53" s="26">
        <f t="shared" si="16"/>
        <v>315.1</v>
      </c>
      <c r="O53" s="26">
        <f t="shared" si="16"/>
        <v>5</v>
      </c>
      <c r="P53" s="26">
        <f t="shared" si="16"/>
        <v>4.5</v>
      </c>
      <c r="Q53" s="38"/>
      <c r="R53" s="26">
        <f>SUM(R38:R42,R45:R50)</f>
        <v>73.3</v>
      </c>
      <c r="S53" s="29">
        <f>SUM(S38:S42,S45:S50)</f>
        <v>222.76999999999998</v>
      </c>
      <c r="T53" s="26">
        <f>SUM(T38:T42,T45:T50)</f>
        <v>13.2</v>
      </c>
      <c r="U53" s="26">
        <f>SUM(U38:U42,U45:U50)</f>
        <v>38.5</v>
      </c>
      <c r="V53" s="26">
        <f>SUM(V38:V42,V45:V50)</f>
        <v>70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28.345454545454547</v>
      </c>
      <c r="E54" s="40">
        <f>AVERAGE(E38:E42,E45:E50)</f>
        <v>33.40909090909091</v>
      </c>
      <c r="F54" s="41"/>
      <c r="G54" s="40">
        <f>AVERAGE(G38:G42,G45:G50)</f>
        <v>24.672727272727272</v>
      </c>
      <c r="H54" s="42"/>
      <c r="I54" s="40">
        <f aca="true" t="shared" si="17" ref="I54:N54">AVERAGE(I38:I42,I45:I50)</f>
        <v>68.04545454545455</v>
      </c>
      <c r="J54" s="40">
        <f t="shared" si="17"/>
        <v>69</v>
      </c>
      <c r="K54" s="40">
        <f t="shared" si="17"/>
        <v>66.78181818181818</v>
      </c>
      <c r="L54" s="40">
        <f t="shared" si="17"/>
        <v>30.44545454545455</v>
      </c>
      <c r="M54" s="40">
        <f t="shared" si="17"/>
        <v>32.71818181818182</v>
      </c>
      <c r="N54" s="40">
        <f t="shared" si="17"/>
        <v>28.645454545454548</v>
      </c>
      <c r="O54" s="43"/>
      <c r="P54" s="43"/>
      <c r="Q54" s="42"/>
      <c r="R54" s="43"/>
      <c r="S54" s="44">
        <f>AVERAGE(S38:S42,S45:S50)</f>
        <v>20.25181818181818</v>
      </c>
      <c r="T54" s="40">
        <f>AVERAGE(T38:T42,T45:T50)</f>
        <v>1.2</v>
      </c>
      <c r="U54" s="40">
        <f>AVERAGE(U38:U42,U45:U50)</f>
        <v>3.5</v>
      </c>
      <c r="V54" s="40">
        <f>AVERAGE(V38:V42,V45:V50)</f>
        <v>6.363636363636363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847.0999999999999</v>
      </c>
      <c r="E55" s="26">
        <f>SUM(E6:E10,E13:E17,E22:E26,E29:E33,E38:E42,E45:E50)</f>
        <v>1004.8</v>
      </c>
      <c r="F55" s="37"/>
      <c r="G55" s="26">
        <f>SUM(G6:G10,G13:G17,G22:G26,G29:G33,G38:G42,G45:G50)</f>
        <v>731.9000000000001</v>
      </c>
      <c r="H55" s="38"/>
      <c r="I55" s="26">
        <f aca="true" t="shared" si="18" ref="I55:O55">SUM(I6:I10,I13:I17,I22:I26,I29:I33,I38:I42,I45:I50)</f>
        <v>2117.1</v>
      </c>
      <c r="J55" s="26">
        <f t="shared" si="18"/>
        <v>2147.4</v>
      </c>
      <c r="K55" s="26">
        <f t="shared" si="18"/>
        <v>2076.5</v>
      </c>
      <c r="L55" s="26">
        <f t="shared" si="18"/>
        <v>905.2000000000002</v>
      </c>
      <c r="M55" s="26">
        <f t="shared" si="18"/>
        <v>972.7000000000002</v>
      </c>
      <c r="N55" s="26">
        <f t="shared" si="18"/>
        <v>848</v>
      </c>
      <c r="O55" s="26">
        <f t="shared" si="18"/>
        <v>101</v>
      </c>
      <c r="P55" s="26"/>
      <c r="Q55" s="38"/>
      <c r="R55" s="26">
        <f>SUM(R6:R10,R13:R17,R22:R26,R29:R33,R38:R42,R45:R50)</f>
        <v>196.59999999999997</v>
      </c>
      <c r="S55" s="29">
        <f>SUM(S6:S10,S13:S17,S22:S26,S29:S33,S38:S42,S45:S50)</f>
        <v>617.8700000000001</v>
      </c>
      <c r="T55" s="26">
        <f>SUM(T6:T10,T13:T17,T22:T26,T29:T33,T38:T42,T45:T50)</f>
        <v>38.099999999999994</v>
      </c>
      <c r="U55" s="26">
        <f>SUM(U6:U10,U13:U17,U22:U26,U29:U33,U38:U42,U45:U50)</f>
        <v>109.90000000000003</v>
      </c>
      <c r="V55" s="26">
        <f>SUM(V6:V10,V13:V17,V22:V26,V29:V33,V38:V42,V45:V50)</f>
        <v>213.70000000000002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27.325806451612902</v>
      </c>
      <c r="E56" s="40">
        <f>AVERAGE(E6:E10,E13:E17,E22:E26,E29:E33,E38:E42,E45:E50)</f>
        <v>32.41290322580645</v>
      </c>
      <c r="F56" s="41"/>
      <c r="G56" s="40">
        <f>AVERAGE(G6:G10,G13:G17,G22:G26,G29:G33,G38:G42,G45:G50)</f>
        <v>23.609677419354842</v>
      </c>
      <c r="H56" s="42"/>
      <c r="I56" s="40">
        <f aca="true" t="shared" si="19" ref="I56:N56">AVERAGE(I6:I10,I13:I17,I22:I26,I29:I33,I38:I42,I45:I50)</f>
        <v>68.29354838709678</v>
      </c>
      <c r="J56" s="40">
        <f t="shared" si="19"/>
        <v>69.2709677419355</v>
      </c>
      <c r="K56" s="40">
        <f t="shared" si="19"/>
        <v>66.98387096774194</v>
      </c>
      <c r="L56" s="40">
        <f t="shared" si="19"/>
        <v>29.200000000000006</v>
      </c>
      <c r="M56" s="40">
        <f t="shared" si="19"/>
        <v>31.377419354838715</v>
      </c>
      <c r="N56" s="40">
        <f t="shared" si="19"/>
        <v>27.35483870967742</v>
      </c>
      <c r="O56" s="43"/>
      <c r="P56" s="43"/>
      <c r="Q56" s="42"/>
      <c r="R56" s="43"/>
      <c r="S56" s="44">
        <f>AVERAGE(S6:S10,S13:S17,S22:S26,S29:S33,S38:S42,S45:S50)</f>
        <v>19.931290322580647</v>
      </c>
      <c r="T56" s="40">
        <f>AVERAGE(T6:T10,T13:T17,T22:T26,T29:T33,T38:T42,T45:T50)</f>
        <v>1.2290322580645159</v>
      </c>
      <c r="U56" s="40">
        <f>AVERAGE(U6:U10,U13:U17,U22:U26,U29:U33,U38:U42,U45:U50)</f>
        <v>3.5451612903225818</v>
      </c>
      <c r="V56" s="40">
        <f>AVERAGE(V6:V10,V13:V17,V22:V26,V29:V33,V38:V42,V45:V50)</f>
        <v>6.893548387096775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93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29.3</v>
      </c>
      <c r="E6" s="26">
        <v>36</v>
      </c>
      <c r="F6" s="27">
        <v>0.6277777777777778</v>
      </c>
      <c r="G6" s="26">
        <v>25.3</v>
      </c>
      <c r="H6" s="28">
        <v>0.13055555555555556</v>
      </c>
      <c r="I6" s="26">
        <v>67.9</v>
      </c>
      <c r="J6" s="26">
        <v>68.9</v>
      </c>
      <c r="K6" s="26">
        <v>66.3</v>
      </c>
      <c r="L6" s="26">
        <v>31.4</v>
      </c>
      <c r="M6" s="26">
        <v>33.9</v>
      </c>
      <c r="N6" s="26">
        <v>29.5</v>
      </c>
      <c r="O6" s="26">
        <v>0</v>
      </c>
      <c r="P6" s="26"/>
      <c r="Q6" s="28"/>
      <c r="R6" s="26">
        <v>7.3</v>
      </c>
      <c r="S6" s="29">
        <v>21.17</v>
      </c>
      <c r="T6" s="26">
        <v>1.3</v>
      </c>
      <c r="U6" s="26">
        <v>3.9</v>
      </c>
      <c r="V6" s="26">
        <v>7.7</v>
      </c>
      <c r="W6" s="28">
        <v>0.6347222222222222</v>
      </c>
      <c r="X6" s="30" t="s">
        <v>101</v>
      </c>
    </row>
    <row r="7" spans="2:24" ht="13.5">
      <c r="B7" s="31"/>
      <c r="C7" s="32">
        <v>2</v>
      </c>
      <c r="D7" s="33">
        <v>28.3</v>
      </c>
      <c r="E7" s="33">
        <v>34.7</v>
      </c>
      <c r="F7" s="27">
        <v>0.5090277777777777</v>
      </c>
      <c r="G7" s="33">
        <v>23.4</v>
      </c>
      <c r="H7" s="28">
        <v>0.23750000000000002</v>
      </c>
      <c r="I7" s="33">
        <v>68.1</v>
      </c>
      <c r="J7" s="33">
        <v>69.3</v>
      </c>
      <c r="K7" s="33">
        <v>66.5</v>
      </c>
      <c r="L7" s="33">
        <v>30.9</v>
      </c>
      <c r="M7" s="33">
        <v>33</v>
      </c>
      <c r="N7" s="33">
        <v>29</v>
      </c>
      <c r="O7" s="33">
        <v>0</v>
      </c>
      <c r="P7" s="33"/>
      <c r="Q7" s="28"/>
      <c r="R7" s="33">
        <v>5.6</v>
      </c>
      <c r="S7" s="34">
        <v>17.92</v>
      </c>
      <c r="T7" s="33">
        <v>0.9</v>
      </c>
      <c r="U7" s="33">
        <v>3.4</v>
      </c>
      <c r="V7" s="33">
        <v>6.8</v>
      </c>
      <c r="W7" s="28">
        <v>0.63125</v>
      </c>
      <c r="X7" s="35" t="s">
        <v>302</v>
      </c>
    </row>
    <row r="8" spans="2:24" ht="13.5">
      <c r="B8" s="31"/>
      <c r="C8" s="32">
        <v>3</v>
      </c>
      <c r="D8" s="33">
        <v>28</v>
      </c>
      <c r="E8" s="33">
        <v>33</v>
      </c>
      <c r="F8" s="27">
        <v>0.6520833333333333</v>
      </c>
      <c r="G8" s="33">
        <v>23.2</v>
      </c>
      <c r="H8" s="28">
        <v>0.21458333333333335</v>
      </c>
      <c r="I8" s="33">
        <v>68.1</v>
      </c>
      <c r="J8" s="33">
        <v>69.3</v>
      </c>
      <c r="K8" s="33">
        <v>66.8</v>
      </c>
      <c r="L8" s="33">
        <v>31.1</v>
      </c>
      <c r="M8" s="33">
        <v>33.5</v>
      </c>
      <c r="N8" s="33">
        <v>28.8</v>
      </c>
      <c r="O8" s="33">
        <v>0</v>
      </c>
      <c r="P8" s="33"/>
      <c r="Q8" s="28"/>
      <c r="R8" s="33">
        <v>8.6</v>
      </c>
      <c r="S8" s="34">
        <v>23.15</v>
      </c>
      <c r="T8" s="33">
        <v>1.2</v>
      </c>
      <c r="U8" s="33">
        <v>3.6</v>
      </c>
      <c r="V8" s="33">
        <v>6.2</v>
      </c>
      <c r="W8" s="28">
        <v>0.5888888888888889</v>
      </c>
      <c r="X8" s="35" t="s">
        <v>303</v>
      </c>
    </row>
    <row r="9" spans="2:24" ht="13.5">
      <c r="B9" s="31"/>
      <c r="C9" s="32">
        <v>4</v>
      </c>
      <c r="D9" s="33">
        <v>28.5</v>
      </c>
      <c r="E9" s="33">
        <v>33.2</v>
      </c>
      <c r="F9" s="27">
        <v>0.5409722222222222</v>
      </c>
      <c r="G9" s="33">
        <v>24.1</v>
      </c>
      <c r="H9" s="28">
        <v>0.1729166666666667</v>
      </c>
      <c r="I9" s="33">
        <v>68</v>
      </c>
      <c r="J9" s="33">
        <v>69.1</v>
      </c>
      <c r="K9" s="33">
        <v>66.9</v>
      </c>
      <c r="L9" s="33">
        <v>30.8</v>
      </c>
      <c r="M9" s="33">
        <v>32.4</v>
      </c>
      <c r="N9" s="33">
        <v>29.3</v>
      </c>
      <c r="O9" s="33">
        <v>0</v>
      </c>
      <c r="P9" s="33"/>
      <c r="Q9" s="28"/>
      <c r="R9" s="33">
        <v>3.8</v>
      </c>
      <c r="S9" s="34">
        <v>15.14</v>
      </c>
      <c r="T9" s="33">
        <v>1.1</v>
      </c>
      <c r="U9" s="33">
        <v>3</v>
      </c>
      <c r="V9" s="33">
        <v>6.5</v>
      </c>
      <c r="W9" s="28">
        <v>0.47500000000000003</v>
      </c>
      <c r="X9" s="35" t="s">
        <v>304</v>
      </c>
    </row>
    <row r="10" spans="2:24" ht="13.5">
      <c r="B10" s="31"/>
      <c r="C10" s="32">
        <v>5</v>
      </c>
      <c r="D10" s="33">
        <v>29.6</v>
      </c>
      <c r="E10" s="33">
        <v>36</v>
      </c>
      <c r="F10" s="27">
        <v>0.59375</v>
      </c>
      <c r="G10" s="33">
        <v>25.3</v>
      </c>
      <c r="H10" s="28">
        <v>0.2354166666666667</v>
      </c>
      <c r="I10" s="33">
        <v>67.8</v>
      </c>
      <c r="J10" s="33">
        <v>68.8</v>
      </c>
      <c r="K10" s="33">
        <v>66.4</v>
      </c>
      <c r="L10" s="33">
        <v>31.1</v>
      </c>
      <c r="M10" s="33">
        <v>33.5</v>
      </c>
      <c r="N10" s="33">
        <v>29.2</v>
      </c>
      <c r="O10" s="33">
        <v>0</v>
      </c>
      <c r="P10" s="33"/>
      <c r="Q10" s="28"/>
      <c r="R10" s="33">
        <v>8.7</v>
      </c>
      <c r="S10" s="34">
        <v>21.11</v>
      </c>
      <c r="T10" s="33">
        <v>1.2</v>
      </c>
      <c r="U10" s="33">
        <v>3</v>
      </c>
      <c r="V10" s="33">
        <v>7.9</v>
      </c>
      <c r="W10" s="28">
        <v>0.6333333333333333</v>
      </c>
      <c r="X10" s="35" t="s">
        <v>305</v>
      </c>
    </row>
    <row r="11" spans="2:24" ht="13.5">
      <c r="B11" s="152" t="s">
        <v>48</v>
      </c>
      <c r="C11" s="36" t="s">
        <v>49</v>
      </c>
      <c r="D11" s="26">
        <f>SUM(D6:D10)</f>
        <v>143.7</v>
      </c>
      <c r="E11" s="26">
        <f>SUM(E6:E10)</f>
        <v>172.9</v>
      </c>
      <c r="F11" s="37"/>
      <c r="G11" s="26">
        <f>SUM(G6:G10)</f>
        <v>121.3</v>
      </c>
      <c r="H11" s="38"/>
      <c r="I11" s="26">
        <f aca="true" t="shared" si="0" ref="I11:P11">SUM(I6:I10)</f>
        <v>339.90000000000003</v>
      </c>
      <c r="J11" s="26">
        <f t="shared" si="0"/>
        <v>345.40000000000003</v>
      </c>
      <c r="K11" s="26">
        <f t="shared" si="0"/>
        <v>332.9</v>
      </c>
      <c r="L11" s="26">
        <f t="shared" si="0"/>
        <v>155.3</v>
      </c>
      <c r="M11" s="26">
        <f t="shared" si="0"/>
        <v>166.3</v>
      </c>
      <c r="N11" s="26">
        <f t="shared" si="0"/>
        <v>145.79999999999998</v>
      </c>
      <c r="O11" s="26">
        <f t="shared" si="0"/>
        <v>0</v>
      </c>
      <c r="P11" s="26">
        <f t="shared" si="0"/>
        <v>0</v>
      </c>
      <c r="Q11" s="38"/>
      <c r="R11" s="26">
        <f>SUM(R6:R10)</f>
        <v>34</v>
      </c>
      <c r="S11" s="29">
        <f>SUM(S6:S10)</f>
        <v>98.49</v>
      </c>
      <c r="T11" s="26">
        <f>SUM(T6:T10)</f>
        <v>5.7</v>
      </c>
      <c r="U11" s="26">
        <f>SUM(U6:U10)</f>
        <v>16.9</v>
      </c>
      <c r="V11" s="26">
        <f>SUM(V6:V10)</f>
        <v>35.1</v>
      </c>
      <c r="W11" s="38"/>
      <c r="X11" s="30"/>
    </row>
    <row r="12" spans="2:24" ht="13.5">
      <c r="B12" s="153"/>
      <c r="C12" s="39" t="s">
        <v>30</v>
      </c>
      <c r="D12" s="40">
        <f>AVERAGE(D6:D10)</f>
        <v>28.74</v>
      </c>
      <c r="E12" s="40">
        <f>AVERAGE(E6:E10)</f>
        <v>34.58</v>
      </c>
      <c r="F12" s="41"/>
      <c r="G12" s="40">
        <f>AVERAGE(G6:G10)</f>
        <v>24.259999999999998</v>
      </c>
      <c r="H12" s="42"/>
      <c r="I12" s="40">
        <f aca="true" t="shared" si="1" ref="I12:N12">AVERAGE(I6:I10)</f>
        <v>67.98</v>
      </c>
      <c r="J12" s="40">
        <f t="shared" si="1"/>
        <v>69.08000000000001</v>
      </c>
      <c r="K12" s="40">
        <f t="shared" si="1"/>
        <v>66.58</v>
      </c>
      <c r="L12" s="40">
        <f t="shared" si="1"/>
        <v>31.060000000000002</v>
      </c>
      <c r="M12" s="40">
        <f t="shared" si="1"/>
        <v>33.260000000000005</v>
      </c>
      <c r="N12" s="40">
        <f t="shared" si="1"/>
        <v>29.159999999999997</v>
      </c>
      <c r="O12" s="43"/>
      <c r="P12" s="43"/>
      <c r="Q12" s="42"/>
      <c r="R12" s="43"/>
      <c r="S12" s="44">
        <f>AVERAGE(S6:S10)</f>
        <v>19.698</v>
      </c>
      <c r="T12" s="40">
        <f>AVERAGE(T6:T10)</f>
        <v>1.1400000000000001</v>
      </c>
      <c r="U12" s="40">
        <f>AVERAGE(U6:U10)</f>
        <v>3.38</v>
      </c>
      <c r="V12" s="40">
        <f>AVERAGE(V6:V10)</f>
        <v>7.0200000000000005</v>
      </c>
      <c r="W12" s="42"/>
      <c r="X12" s="45"/>
    </row>
    <row r="13" spans="2:24" ht="13.5">
      <c r="B13" s="31"/>
      <c r="C13" s="32">
        <v>6</v>
      </c>
      <c r="D13" s="26">
        <v>30.8</v>
      </c>
      <c r="E13" s="26">
        <v>36.5</v>
      </c>
      <c r="F13" s="27">
        <v>0.6340277777777777</v>
      </c>
      <c r="G13" s="26">
        <v>26.1</v>
      </c>
      <c r="H13" s="28">
        <v>0.18888888888888888</v>
      </c>
      <c r="I13" s="26">
        <v>67.6</v>
      </c>
      <c r="J13" s="26">
        <v>68.7</v>
      </c>
      <c r="K13" s="26">
        <v>66.2</v>
      </c>
      <c r="L13" s="26">
        <v>31.6</v>
      </c>
      <c r="M13" s="26">
        <v>34.1</v>
      </c>
      <c r="N13" s="26">
        <v>29.4</v>
      </c>
      <c r="O13" s="26">
        <v>0</v>
      </c>
      <c r="P13" s="26"/>
      <c r="Q13" s="28"/>
      <c r="R13" s="26">
        <v>8.6</v>
      </c>
      <c r="S13" s="29">
        <v>23.08</v>
      </c>
      <c r="T13" s="26">
        <v>1.3</v>
      </c>
      <c r="U13" s="26">
        <v>3.6</v>
      </c>
      <c r="V13" s="26">
        <v>10.1</v>
      </c>
      <c r="W13" s="28">
        <v>0.9909722222222223</v>
      </c>
      <c r="X13" s="30" t="s">
        <v>306</v>
      </c>
    </row>
    <row r="14" spans="2:24" ht="13.5">
      <c r="B14" s="31"/>
      <c r="C14" s="32">
        <v>7</v>
      </c>
      <c r="D14" s="33">
        <v>26.3</v>
      </c>
      <c r="E14" s="33">
        <v>29.6</v>
      </c>
      <c r="F14" s="27">
        <v>0.003472222222222222</v>
      </c>
      <c r="G14" s="33">
        <v>25</v>
      </c>
      <c r="H14" s="28">
        <v>0.8444444444444444</v>
      </c>
      <c r="I14" s="33">
        <v>68.8</v>
      </c>
      <c r="J14" s="33">
        <v>69.1</v>
      </c>
      <c r="K14" s="33">
        <v>68</v>
      </c>
      <c r="L14" s="33">
        <v>28.4</v>
      </c>
      <c r="M14" s="33">
        <v>31.2</v>
      </c>
      <c r="N14" s="33">
        <v>26.9</v>
      </c>
      <c r="O14" s="33">
        <v>251.5</v>
      </c>
      <c r="P14" s="33">
        <v>64.5</v>
      </c>
      <c r="Q14" s="28">
        <v>0.625</v>
      </c>
      <c r="R14" s="33">
        <v>0</v>
      </c>
      <c r="S14" s="34">
        <v>2.49</v>
      </c>
      <c r="T14" s="33">
        <v>2.5</v>
      </c>
      <c r="U14" s="33">
        <v>7.4</v>
      </c>
      <c r="V14" s="33">
        <v>16.6</v>
      </c>
      <c r="W14" s="28">
        <v>0.6715277777777778</v>
      </c>
      <c r="X14" s="35" t="s">
        <v>307</v>
      </c>
    </row>
    <row r="15" spans="2:24" ht="13.5">
      <c r="B15" s="31"/>
      <c r="C15" s="32">
        <v>8</v>
      </c>
      <c r="D15" s="33">
        <v>28.2</v>
      </c>
      <c r="E15" s="33">
        <v>33.9</v>
      </c>
      <c r="F15" s="27">
        <v>0.6062500000000001</v>
      </c>
      <c r="G15" s="33">
        <v>23.6</v>
      </c>
      <c r="H15" s="133" t="s">
        <v>129</v>
      </c>
      <c r="I15" s="33">
        <v>68.2</v>
      </c>
      <c r="J15" s="33">
        <v>69.2</v>
      </c>
      <c r="K15" s="33">
        <v>66.8</v>
      </c>
      <c r="L15" s="33">
        <v>28.5</v>
      </c>
      <c r="M15" s="33">
        <v>31.1</v>
      </c>
      <c r="N15" s="33">
        <v>26.6</v>
      </c>
      <c r="O15" s="33">
        <v>0.5</v>
      </c>
      <c r="P15" s="33">
        <v>0.5</v>
      </c>
      <c r="Q15" s="28">
        <v>0.041666666666666664</v>
      </c>
      <c r="R15" s="33">
        <v>6.5</v>
      </c>
      <c r="S15" s="34">
        <v>19.57</v>
      </c>
      <c r="T15" s="33">
        <v>2.4</v>
      </c>
      <c r="U15" s="33">
        <v>4.4</v>
      </c>
      <c r="V15" s="33">
        <v>11.7</v>
      </c>
      <c r="W15" s="28">
        <v>0.05416666666666667</v>
      </c>
      <c r="X15" s="35" t="s">
        <v>308</v>
      </c>
    </row>
    <row r="16" spans="2:24" ht="13.5">
      <c r="B16" s="31"/>
      <c r="C16" s="32">
        <v>9</v>
      </c>
      <c r="D16" s="33">
        <v>28</v>
      </c>
      <c r="E16" s="33">
        <v>34.7</v>
      </c>
      <c r="F16" s="27">
        <v>0.56875</v>
      </c>
      <c r="G16" s="33">
        <v>22.6</v>
      </c>
      <c r="H16" s="28">
        <v>0.2020833333333333</v>
      </c>
      <c r="I16" s="33">
        <v>68.1</v>
      </c>
      <c r="J16" s="33">
        <v>69.5</v>
      </c>
      <c r="K16" s="33">
        <v>66.5</v>
      </c>
      <c r="L16" s="33">
        <v>29.5</v>
      </c>
      <c r="M16" s="33">
        <v>32.2</v>
      </c>
      <c r="N16" s="33">
        <v>27.1</v>
      </c>
      <c r="O16" s="33">
        <v>0</v>
      </c>
      <c r="P16" s="33"/>
      <c r="Q16" s="28"/>
      <c r="R16" s="33">
        <v>8.9</v>
      </c>
      <c r="S16" s="34">
        <v>23.94</v>
      </c>
      <c r="T16" s="33">
        <v>1.3</v>
      </c>
      <c r="U16" s="33">
        <v>3.1</v>
      </c>
      <c r="V16" s="33">
        <v>5.4</v>
      </c>
      <c r="W16" s="28">
        <v>0.5159722222222222</v>
      </c>
      <c r="X16" s="35" t="s">
        <v>309</v>
      </c>
    </row>
    <row r="17" spans="2:24" ht="13.5">
      <c r="B17" s="31"/>
      <c r="C17" s="32">
        <v>10</v>
      </c>
      <c r="D17" s="33">
        <v>29.6</v>
      </c>
      <c r="E17" s="33">
        <v>35.7</v>
      </c>
      <c r="F17" s="27">
        <v>0.5604166666666667</v>
      </c>
      <c r="G17" s="33">
        <v>26</v>
      </c>
      <c r="H17" s="28">
        <v>0.0798611111111111</v>
      </c>
      <c r="I17" s="33">
        <v>67.8</v>
      </c>
      <c r="J17" s="33">
        <v>68.7</v>
      </c>
      <c r="K17" s="33">
        <v>66.3</v>
      </c>
      <c r="L17" s="33">
        <v>30.3</v>
      </c>
      <c r="M17" s="33">
        <v>32.7</v>
      </c>
      <c r="N17" s="33">
        <v>28.4</v>
      </c>
      <c r="O17" s="33">
        <v>0</v>
      </c>
      <c r="P17" s="33"/>
      <c r="Q17" s="28"/>
      <c r="R17" s="33">
        <v>7.3</v>
      </c>
      <c r="S17" s="34">
        <v>20.05</v>
      </c>
      <c r="T17" s="33">
        <v>1.1</v>
      </c>
      <c r="U17" s="33">
        <v>3.2</v>
      </c>
      <c r="V17" s="33">
        <v>5.5</v>
      </c>
      <c r="W17" s="28">
        <v>0.5645833333333333</v>
      </c>
      <c r="X17" s="35" t="s">
        <v>310</v>
      </c>
    </row>
    <row r="18" spans="2:24" ht="13.5">
      <c r="B18" s="152" t="s">
        <v>50</v>
      </c>
      <c r="C18" s="36" t="s">
        <v>49</v>
      </c>
      <c r="D18" s="26">
        <f>SUM(D13:D17)</f>
        <v>142.9</v>
      </c>
      <c r="E18" s="26">
        <f>SUM(E13:E17)</f>
        <v>170.39999999999998</v>
      </c>
      <c r="F18" s="37"/>
      <c r="G18" s="26">
        <f>SUM(G13:G17)</f>
        <v>123.30000000000001</v>
      </c>
      <c r="H18" s="38"/>
      <c r="I18" s="26">
        <f aca="true" t="shared" si="2" ref="I18:P18">SUM(I13:I17)</f>
        <v>340.49999999999994</v>
      </c>
      <c r="J18" s="26">
        <f t="shared" si="2"/>
        <v>345.2</v>
      </c>
      <c r="K18" s="26">
        <f t="shared" si="2"/>
        <v>333.8</v>
      </c>
      <c r="L18" s="26">
        <f t="shared" si="2"/>
        <v>148.3</v>
      </c>
      <c r="M18" s="26">
        <f t="shared" si="2"/>
        <v>161.3</v>
      </c>
      <c r="N18" s="26">
        <f t="shared" si="2"/>
        <v>138.4</v>
      </c>
      <c r="O18" s="26">
        <f t="shared" si="2"/>
        <v>252</v>
      </c>
      <c r="P18" s="26">
        <f t="shared" si="2"/>
        <v>65</v>
      </c>
      <c r="Q18" s="38"/>
      <c r="R18" s="26">
        <f>SUM(R13:R17)</f>
        <v>31.3</v>
      </c>
      <c r="S18" s="29">
        <f>SUM(S13:S17)</f>
        <v>89.13</v>
      </c>
      <c r="T18" s="26">
        <f>SUM(T13:T17)</f>
        <v>8.6</v>
      </c>
      <c r="U18" s="26">
        <f>SUM(U13:U17)</f>
        <v>21.7</v>
      </c>
      <c r="V18" s="26">
        <f>SUM(V13:V17)</f>
        <v>49.300000000000004</v>
      </c>
      <c r="W18" s="38"/>
      <c r="X18" s="30"/>
    </row>
    <row r="19" spans="2:24" ht="13.5">
      <c r="B19" s="153"/>
      <c r="C19" s="39" t="s">
        <v>30</v>
      </c>
      <c r="D19" s="40">
        <f>AVERAGE(D13:D17)</f>
        <v>28.580000000000002</v>
      </c>
      <c r="E19" s="40">
        <f>AVERAGE(E13:E17)</f>
        <v>34.08</v>
      </c>
      <c r="F19" s="41"/>
      <c r="G19" s="40">
        <f>AVERAGE(G13:G17)</f>
        <v>24.660000000000004</v>
      </c>
      <c r="H19" s="42"/>
      <c r="I19" s="40">
        <f aca="true" t="shared" si="3" ref="I19:N19">AVERAGE(I13:I17)</f>
        <v>68.1</v>
      </c>
      <c r="J19" s="40">
        <f t="shared" si="3"/>
        <v>69.03999999999999</v>
      </c>
      <c r="K19" s="40">
        <f t="shared" si="3"/>
        <v>66.76</v>
      </c>
      <c r="L19" s="40">
        <f t="shared" si="3"/>
        <v>29.660000000000004</v>
      </c>
      <c r="M19" s="40">
        <f t="shared" si="3"/>
        <v>32.260000000000005</v>
      </c>
      <c r="N19" s="40">
        <f t="shared" si="3"/>
        <v>27.68</v>
      </c>
      <c r="O19" s="43"/>
      <c r="P19" s="43"/>
      <c r="Q19" s="42"/>
      <c r="R19" s="43"/>
      <c r="S19" s="44">
        <f>AVERAGE(S13:S17)</f>
        <v>17.826</v>
      </c>
      <c r="T19" s="40">
        <f>AVERAGE(T13:T17)</f>
        <v>1.72</v>
      </c>
      <c r="U19" s="40">
        <f>AVERAGE(U13:U17)</f>
        <v>4.34</v>
      </c>
      <c r="V19" s="40">
        <f>AVERAGE(V13:V17)</f>
        <v>9.860000000000001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286.6</v>
      </c>
      <c r="E20" s="26">
        <f>SUM(E6:E10,E13:E17)</f>
        <v>343.29999999999995</v>
      </c>
      <c r="F20" s="37"/>
      <c r="G20" s="26">
        <f>SUM(G6:G10,G13:G17)</f>
        <v>244.6</v>
      </c>
      <c r="H20" s="38"/>
      <c r="I20" s="26">
        <f aca="true" t="shared" si="4" ref="I20:P20">SUM(I6:I10,I13:I17)</f>
        <v>680.4</v>
      </c>
      <c r="J20" s="26">
        <f t="shared" si="4"/>
        <v>690.6000000000001</v>
      </c>
      <c r="K20" s="26">
        <f t="shared" si="4"/>
        <v>666.6999999999999</v>
      </c>
      <c r="L20" s="26">
        <f t="shared" si="4"/>
        <v>303.6</v>
      </c>
      <c r="M20" s="26">
        <f t="shared" si="4"/>
        <v>327.59999999999997</v>
      </c>
      <c r="N20" s="26">
        <f t="shared" si="4"/>
        <v>284.2</v>
      </c>
      <c r="O20" s="26">
        <f t="shared" si="4"/>
        <v>252</v>
      </c>
      <c r="P20" s="26">
        <f t="shared" si="4"/>
        <v>65</v>
      </c>
      <c r="Q20" s="38"/>
      <c r="R20" s="26">
        <f>SUM(R6:R10,R13:R17)</f>
        <v>65.3</v>
      </c>
      <c r="S20" s="29">
        <f>SUM(S6:S10,S13:S17)</f>
        <v>187.62</v>
      </c>
      <c r="T20" s="26">
        <f>SUM(T6:T10,T13:T17)</f>
        <v>14.3</v>
      </c>
      <c r="U20" s="26">
        <f>SUM(U6:U10,U13:U17)</f>
        <v>38.6</v>
      </c>
      <c r="V20" s="26">
        <f>SUM(V6:V10,V13:V17)</f>
        <v>84.4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28.660000000000004</v>
      </c>
      <c r="E21" s="40">
        <f>AVERAGE(E6:E10,E13:E17)</f>
        <v>34.33</v>
      </c>
      <c r="F21" s="41"/>
      <c r="G21" s="40">
        <f>AVERAGE(G6:G10,G13:G17)</f>
        <v>24.46</v>
      </c>
      <c r="H21" s="42"/>
      <c r="I21" s="40">
        <f aca="true" t="shared" si="5" ref="I21:N21">AVERAGE(I6:I10,I13:I17)</f>
        <v>68.03999999999999</v>
      </c>
      <c r="J21" s="40">
        <f t="shared" si="5"/>
        <v>69.06000000000002</v>
      </c>
      <c r="K21" s="40">
        <f t="shared" si="5"/>
        <v>66.66999999999999</v>
      </c>
      <c r="L21" s="40">
        <f t="shared" si="5"/>
        <v>30.360000000000003</v>
      </c>
      <c r="M21" s="40">
        <f t="shared" si="5"/>
        <v>32.76</v>
      </c>
      <c r="N21" s="40">
        <f t="shared" si="5"/>
        <v>28.419999999999998</v>
      </c>
      <c r="O21" s="43"/>
      <c r="P21" s="43"/>
      <c r="Q21" s="42"/>
      <c r="R21" s="43"/>
      <c r="S21" s="44">
        <f>AVERAGE(S6:S10,S13:S17)</f>
        <v>18.762</v>
      </c>
      <c r="T21" s="40">
        <f>AVERAGE(T6:T10,T13:T17)</f>
        <v>1.4300000000000002</v>
      </c>
      <c r="U21" s="40">
        <f>AVERAGE(U6:U10,U13:U17)</f>
        <v>3.8600000000000003</v>
      </c>
      <c r="V21" s="40">
        <f>AVERAGE(V6:V10,V13:V17)</f>
        <v>8.440000000000001</v>
      </c>
      <c r="W21" s="42"/>
      <c r="X21" s="45"/>
    </row>
    <row r="22" spans="2:24" ht="13.5">
      <c r="B22" s="31"/>
      <c r="C22" s="32">
        <v>11</v>
      </c>
      <c r="D22" s="26">
        <v>29.3</v>
      </c>
      <c r="E22" s="26">
        <v>34.7</v>
      </c>
      <c r="F22" s="27">
        <v>0.576388888888889</v>
      </c>
      <c r="G22" s="26">
        <v>25.9</v>
      </c>
      <c r="H22" s="28">
        <v>0.9847222222222222</v>
      </c>
      <c r="I22" s="26">
        <v>67.8</v>
      </c>
      <c r="J22" s="26">
        <v>68.7</v>
      </c>
      <c r="K22" s="26">
        <v>66.5</v>
      </c>
      <c r="L22" s="26">
        <v>30.8</v>
      </c>
      <c r="M22" s="26">
        <v>33.3</v>
      </c>
      <c r="N22" s="26">
        <v>28.9</v>
      </c>
      <c r="O22" s="26">
        <v>0</v>
      </c>
      <c r="P22" s="26"/>
      <c r="Q22" s="28"/>
      <c r="R22" s="26">
        <v>7.5</v>
      </c>
      <c r="S22" s="29">
        <v>22</v>
      </c>
      <c r="T22" s="26">
        <v>1.1</v>
      </c>
      <c r="U22" s="26">
        <v>2.9</v>
      </c>
      <c r="V22" s="26">
        <v>5.9</v>
      </c>
      <c r="W22" s="28">
        <v>0.5694444444444444</v>
      </c>
      <c r="X22" s="30" t="s">
        <v>311</v>
      </c>
    </row>
    <row r="23" spans="2:24" ht="13.5">
      <c r="B23" s="31"/>
      <c r="C23" s="32">
        <v>12</v>
      </c>
      <c r="D23" s="33">
        <v>28.4</v>
      </c>
      <c r="E23" s="33">
        <v>33.4</v>
      </c>
      <c r="F23" s="27">
        <v>0.6020833333333333</v>
      </c>
      <c r="G23" s="33">
        <v>24</v>
      </c>
      <c r="H23" s="133" t="s">
        <v>129</v>
      </c>
      <c r="I23" s="33">
        <v>68</v>
      </c>
      <c r="J23" s="33">
        <v>69.1</v>
      </c>
      <c r="K23" s="33">
        <v>66.7</v>
      </c>
      <c r="L23" s="33">
        <v>30.5</v>
      </c>
      <c r="M23" s="33">
        <v>32.6</v>
      </c>
      <c r="N23" s="33">
        <v>29.2</v>
      </c>
      <c r="O23" s="33">
        <v>0</v>
      </c>
      <c r="P23" s="33"/>
      <c r="Q23" s="28"/>
      <c r="R23" s="33">
        <v>7.1</v>
      </c>
      <c r="S23" s="34">
        <v>19.62</v>
      </c>
      <c r="T23" s="33">
        <v>1.3</v>
      </c>
      <c r="U23" s="33">
        <v>3.1</v>
      </c>
      <c r="V23" s="33">
        <v>8</v>
      </c>
      <c r="W23" s="28">
        <v>0.6868055555555556</v>
      </c>
      <c r="X23" s="35" t="s">
        <v>312</v>
      </c>
    </row>
    <row r="24" spans="2:24" ht="13.5">
      <c r="B24" s="31"/>
      <c r="C24" s="32">
        <v>13</v>
      </c>
      <c r="D24" s="33">
        <v>26.7</v>
      </c>
      <c r="E24" s="33">
        <v>32.7</v>
      </c>
      <c r="F24" s="27">
        <v>0.63125</v>
      </c>
      <c r="G24" s="33">
        <v>21.9</v>
      </c>
      <c r="H24" s="28">
        <v>0.24444444444444446</v>
      </c>
      <c r="I24" s="33">
        <v>68.3</v>
      </c>
      <c r="J24" s="33">
        <v>69.6</v>
      </c>
      <c r="K24" s="33">
        <v>66.8</v>
      </c>
      <c r="L24" s="33">
        <v>30.1</v>
      </c>
      <c r="M24" s="33">
        <v>32.6</v>
      </c>
      <c r="N24" s="33">
        <v>27.8</v>
      </c>
      <c r="O24" s="33">
        <v>0</v>
      </c>
      <c r="P24" s="33"/>
      <c r="Q24" s="28"/>
      <c r="R24" s="33">
        <v>10.7</v>
      </c>
      <c r="S24" s="34">
        <v>25.79</v>
      </c>
      <c r="T24" s="33">
        <v>1.3</v>
      </c>
      <c r="U24" s="33">
        <v>4.1</v>
      </c>
      <c r="V24" s="33">
        <v>8</v>
      </c>
      <c r="W24" s="28">
        <v>0.5375</v>
      </c>
      <c r="X24" s="35" t="s">
        <v>310</v>
      </c>
    </row>
    <row r="25" spans="2:24" ht="13.5">
      <c r="B25" s="31"/>
      <c r="C25" s="32">
        <v>14</v>
      </c>
      <c r="D25" s="33">
        <v>26.7</v>
      </c>
      <c r="E25" s="33">
        <v>32.5</v>
      </c>
      <c r="F25" s="27">
        <v>0.5201388888888888</v>
      </c>
      <c r="G25" s="33">
        <v>21.7</v>
      </c>
      <c r="H25" s="28">
        <v>0.2388888888888889</v>
      </c>
      <c r="I25" s="33">
        <v>68.4</v>
      </c>
      <c r="J25" s="33">
        <v>69.7</v>
      </c>
      <c r="K25" s="33">
        <v>66.9</v>
      </c>
      <c r="L25" s="33">
        <v>30</v>
      </c>
      <c r="M25" s="33">
        <v>32.3</v>
      </c>
      <c r="N25" s="33">
        <v>27.9</v>
      </c>
      <c r="O25" s="33">
        <v>0</v>
      </c>
      <c r="P25" s="33"/>
      <c r="Q25" s="28"/>
      <c r="R25" s="33">
        <v>7.2</v>
      </c>
      <c r="S25" s="34">
        <v>21.27</v>
      </c>
      <c r="T25" s="33">
        <v>1</v>
      </c>
      <c r="U25" s="33">
        <v>2.8</v>
      </c>
      <c r="V25" s="33">
        <v>6.7</v>
      </c>
      <c r="W25" s="28">
        <v>0.5472222222222222</v>
      </c>
      <c r="X25" s="35" t="s">
        <v>313</v>
      </c>
    </row>
    <row r="26" spans="2:24" ht="13.5">
      <c r="B26" s="31"/>
      <c r="C26" s="32">
        <v>15</v>
      </c>
      <c r="D26" s="33">
        <v>26.9</v>
      </c>
      <c r="E26" s="33">
        <v>30</v>
      </c>
      <c r="F26" s="27">
        <v>0.6145833333333334</v>
      </c>
      <c r="G26" s="33">
        <v>23.6</v>
      </c>
      <c r="H26" s="28">
        <v>0.03125</v>
      </c>
      <c r="I26" s="33">
        <v>68.4</v>
      </c>
      <c r="J26" s="33">
        <v>69.2</v>
      </c>
      <c r="K26" s="33">
        <v>67.6</v>
      </c>
      <c r="L26" s="33">
        <v>29.4</v>
      </c>
      <c r="M26" s="33">
        <v>30.3</v>
      </c>
      <c r="N26" s="33">
        <v>28.5</v>
      </c>
      <c r="O26" s="33">
        <v>1</v>
      </c>
      <c r="P26" s="33">
        <v>0.5</v>
      </c>
      <c r="Q26" s="51" t="s">
        <v>314</v>
      </c>
      <c r="R26" s="33">
        <v>0.2</v>
      </c>
      <c r="S26" s="34">
        <v>9.26</v>
      </c>
      <c r="T26" s="33">
        <v>1</v>
      </c>
      <c r="U26" s="33">
        <v>2.4</v>
      </c>
      <c r="V26" s="33">
        <v>6</v>
      </c>
      <c r="W26" s="28">
        <v>0.4041666666666666</v>
      </c>
      <c r="X26" s="35" t="s">
        <v>315</v>
      </c>
    </row>
    <row r="27" spans="2:24" ht="13.5">
      <c r="B27" s="152" t="s">
        <v>52</v>
      </c>
      <c r="C27" s="36" t="s">
        <v>49</v>
      </c>
      <c r="D27" s="26">
        <f>SUM(D22:D26)</f>
        <v>138</v>
      </c>
      <c r="E27" s="26">
        <f>SUM(E22:E26)</f>
        <v>163.3</v>
      </c>
      <c r="F27" s="37"/>
      <c r="G27" s="26">
        <f>SUM(G22:G26)</f>
        <v>117.1</v>
      </c>
      <c r="H27" s="38"/>
      <c r="I27" s="26">
        <f aca="true" t="shared" si="6" ref="I27:P27">SUM(I22:I26)</f>
        <v>340.9</v>
      </c>
      <c r="J27" s="26">
        <f t="shared" si="6"/>
        <v>346.3</v>
      </c>
      <c r="K27" s="26">
        <f t="shared" si="6"/>
        <v>334.5</v>
      </c>
      <c r="L27" s="26">
        <f t="shared" si="6"/>
        <v>150.8</v>
      </c>
      <c r="M27" s="26">
        <f t="shared" si="6"/>
        <v>161.10000000000002</v>
      </c>
      <c r="N27" s="26">
        <f t="shared" si="6"/>
        <v>142.29999999999998</v>
      </c>
      <c r="O27" s="26">
        <f t="shared" si="6"/>
        <v>1</v>
      </c>
      <c r="P27" s="26">
        <f t="shared" si="6"/>
        <v>0.5</v>
      </c>
      <c r="Q27" s="38"/>
      <c r="R27" s="26">
        <f>SUM(R22:R26)</f>
        <v>32.7</v>
      </c>
      <c r="S27" s="29">
        <f>SUM(S22:S26)</f>
        <v>97.94</v>
      </c>
      <c r="T27" s="26">
        <f>SUM(T22:T26)</f>
        <v>5.7</v>
      </c>
      <c r="U27" s="26">
        <f>SUM(U22:U26)</f>
        <v>15.299999999999999</v>
      </c>
      <c r="V27" s="26">
        <f>SUM(V22:V26)</f>
        <v>34.599999999999994</v>
      </c>
      <c r="W27" s="38"/>
      <c r="X27" s="30"/>
    </row>
    <row r="28" spans="2:24" ht="13.5">
      <c r="B28" s="153"/>
      <c r="C28" s="39" t="s">
        <v>30</v>
      </c>
      <c r="D28" s="40">
        <f>AVERAGE(D22:D26)</f>
        <v>27.6</v>
      </c>
      <c r="E28" s="40">
        <f>AVERAGE(E22:E26)</f>
        <v>32.660000000000004</v>
      </c>
      <c r="F28" s="41"/>
      <c r="G28" s="40">
        <f>AVERAGE(G22:G26)</f>
        <v>23.419999999999998</v>
      </c>
      <c r="H28" s="42"/>
      <c r="I28" s="40">
        <f aca="true" t="shared" si="7" ref="I28:N28">AVERAGE(I22:I26)</f>
        <v>68.17999999999999</v>
      </c>
      <c r="J28" s="40">
        <f t="shared" si="7"/>
        <v>69.26</v>
      </c>
      <c r="K28" s="40">
        <f t="shared" si="7"/>
        <v>66.9</v>
      </c>
      <c r="L28" s="40">
        <f t="shared" si="7"/>
        <v>30.160000000000004</v>
      </c>
      <c r="M28" s="40">
        <f t="shared" si="7"/>
        <v>32.220000000000006</v>
      </c>
      <c r="N28" s="40">
        <f t="shared" si="7"/>
        <v>28.459999999999997</v>
      </c>
      <c r="O28" s="43"/>
      <c r="P28" s="43"/>
      <c r="Q28" s="42"/>
      <c r="R28" s="43"/>
      <c r="S28" s="44">
        <f>AVERAGE(S22:S26)</f>
        <v>19.588</v>
      </c>
      <c r="T28" s="40">
        <f>AVERAGE(T22:T26)</f>
        <v>1.1400000000000001</v>
      </c>
      <c r="U28" s="40">
        <f>AVERAGE(U22:U26)</f>
        <v>3.0599999999999996</v>
      </c>
      <c r="V28" s="40">
        <f>AVERAGE(V22:V26)</f>
        <v>6.919999999999999</v>
      </c>
      <c r="W28" s="42"/>
      <c r="X28" s="45"/>
    </row>
    <row r="29" spans="2:24" ht="13.5">
      <c r="B29" s="31"/>
      <c r="C29" s="32">
        <v>16</v>
      </c>
      <c r="D29" s="26">
        <v>28.2</v>
      </c>
      <c r="E29" s="26">
        <v>34</v>
      </c>
      <c r="F29" s="27">
        <v>0.5652777777777778</v>
      </c>
      <c r="G29" s="26">
        <v>24.8</v>
      </c>
      <c r="H29" s="28">
        <v>0.22083333333333333</v>
      </c>
      <c r="I29" s="26">
        <v>68</v>
      </c>
      <c r="J29" s="26">
        <v>69</v>
      </c>
      <c r="K29" s="26">
        <v>66.7</v>
      </c>
      <c r="L29" s="26">
        <v>30.1</v>
      </c>
      <c r="M29" s="26">
        <v>32.7</v>
      </c>
      <c r="N29" s="26">
        <v>28.1</v>
      </c>
      <c r="O29" s="26">
        <v>0</v>
      </c>
      <c r="P29" s="26"/>
      <c r="Q29" s="28"/>
      <c r="R29" s="26">
        <v>7.6</v>
      </c>
      <c r="S29" s="29">
        <v>20.96</v>
      </c>
      <c r="T29" s="26">
        <v>1.1</v>
      </c>
      <c r="U29" s="26">
        <v>3</v>
      </c>
      <c r="V29" s="26">
        <v>6.2</v>
      </c>
      <c r="W29" s="28">
        <v>0.6034722222222222</v>
      </c>
      <c r="X29" s="30" t="s">
        <v>316</v>
      </c>
    </row>
    <row r="30" spans="2:24" ht="13.5">
      <c r="B30" s="31"/>
      <c r="C30" s="32">
        <v>17</v>
      </c>
      <c r="D30" s="33">
        <v>27.5</v>
      </c>
      <c r="E30" s="33">
        <v>32.5</v>
      </c>
      <c r="F30" s="27">
        <v>0.6104166666666667</v>
      </c>
      <c r="G30" s="33">
        <v>24.9</v>
      </c>
      <c r="H30" s="28">
        <v>0.21805555555555556</v>
      </c>
      <c r="I30" s="33">
        <v>68.2</v>
      </c>
      <c r="J30" s="33">
        <v>68.9</v>
      </c>
      <c r="K30" s="33">
        <v>66.9</v>
      </c>
      <c r="L30" s="33">
        <v>30.1</v>
      </c>
      <c r="M30" s="33">
        <v>32.1</v>
      </c>
      <c r="N30" s="33">
        <v>28.8</v>
      </c>
      <c r="O30" s="33">
        <v>1.5</v>
      </c>
      <c r="P30" s="33">
        <v>1</v>
      </c>
      <c r="Q30" s="28">
        <v>0.375</v>
      </c>
      <c r="R30" s="33">
        <v>5.5</v>
      </c>
      <c r="S30" s="34">
        <v>16.86</v>
      </c>
      <c r="T30" s="33">
        <v>1.1</v>
      </c>
      <c r="U30" s="33">
        <v>3.5</v>
      </c>
      <c r="V30" s="33">
        <v>6</v>
      </c>
      <c r="W30" s="28">
        <v>0.61875</v>
      </c>
      <c r="X30" s="35" t="s">
        <v>317</v>
      </c>
    </row>
    <row r="31" spans="2:24" ht="13.5">
      <c r="B31" s="31"/>
      <c r="C31" s="32">
        <v>18</v>
      </c>
      <c r="D31" s="33">
        <v>27.1</v>
      </c>
      <c r="E31" s="33">
        <v>31.9</v>
      </c>
      <c r="F31" s="27">
        <v>0.6749999999999999</v>
      </c>
      <c r="G31" s="33">
        <v>24.6</v>
      </c>
      <c r="H31" s="28">
        <v>0.4916666666666667</v>
      </c>
      <c r="I31" s="33">
        <v>68.3</v>
      </c>
      <c r="J31" s="33">
        <v>69.1</v>
      </c>
      <c r="K31" s="33">
        <v>66.9</v>
      </c>
      <c r="L31" s="33">
        <v>29.3</v>
      </c>
      <c r="M31" s="33">
        <v>30.6</v>
      </c>
      <c r="N31" s="33">
        <v>27.9</v>
      </c>
      <c r="O31" s="33">
        <v>25.5</v>
      </c>
      <c r="P31" s="33">
        <v>18.5</v>
      </c>
      <c r="Q31" s="28">
        <v>0.4583333333333333</v>
      </c>
      <c r="R31" s="33">
        <v>3.9</v>
      </c>
      <c r="S31" s="34">
        <v>11.37</v>
      </c>
      <c r="T31" s="33">
        <v>0.7</v>
      </c>
      <c r="U31" s="33">
        <v>2.1</v>
      </c>
      <c r="V31" s="33">
        <v>4.9</v>
      </c>
      <c r="W31" s="28">
        <v>0.4513888888888889</v>
      </c>
      <c r="X31" s="35" t="s">
        <v>318</v>
      </c>
    </row>
    <row r="32" spans="2:24" ht="13.5">
      <c r="B32" s="31"/>
      <c r="C32" s="32">
        <v>19</v>
      </c>
      <c r="D32" s="33">
        <v>27.9</v>
      </c>
      <c r="E32" s="33">
        <v>33.6</v>
      </c>
      <c r="F32" s="27">
        <v>0.6270833333333333</v>
      </c>
      <c r="G32" s="33">
        <v>23.6</v>
      </c>
      <c r="H32" s="28">
        <v>0.9847222222222222</v>
      </c>
      <c r="I32" s="33">
        <v>68.1</v>
      </c>
      <c r="J32" s="33">
        <v>69.2</v>
      </c>
      <c r="K32" s="33">
        <v>66.7</v>
      </c>
      <c r="L32" s="33">
        <v>29.9</v>
      </c>
      <c r="M32" s="33">
        <v>32.4</v>
      </c>
      <c r="N32" s="33">
        <v>28</v>
      </c>
      <c r="O32" s="33">
        <v>0</v>
      </c>
      <c r="P32" s="33"/>
      <c r="Q32" s="28"/>
      <c r="R32" s="33">
        <v>10.3</v>
      </c>
      <c r="S32" s="34">
        <v>23.91</v>
      </c>
      <c r="T32" s="33">
        <v>1.1</v>
      </c>
      <c r="U32" s="33">
        <v>3.2</v>
      </c>
      <c r="V32" s="33">
        <v>6.3</v>
      </c>
      <c r="W32" s="28">
        <v>0.5437500000000001</v>
      </c>
      <c r="X32" s="35" t="s">
        <v>318</v>
      </c>
    </row>
    <row r="33" spans="2:24" ht="13.5">
      <c r="B33" s="31"/>
      <c r="C33" s="32">
        <v>20</v>
      </c>
      <c r="D33" s="33">
        <v>27.3</v>
      </c>
      <c r="E33" s="33">
        <v>33.6</v>
      </c>
      <c r="F33" s="27">
        <v>0.6104166666666667</v>
      </c>
      <c r="G33" s="33">
        <v>22.4</v>
      </c>
      <c r="H33" s="28">
        <v>0.2354166666666667</v>
      </c>
      <c r="I33" s="33">
        <v>68.3</v>
      </c>
      <c r="J33" s="33">
        <v>69.5</v>
      </c>
      <c r="K33" s="33">
        <v>66.8</v>
      </c>
      <c r="L33" s="33">
        <v>29.8</v>
      </c>
      <c r="M33" s="33">
        <v>32.1</v>
      </c>
      <c r="N33" s="33">
        <v>27.7</v>
      </c>
      <c r="O33" s="33">
        <v>0</v>
      </c>
      <c r="P33" s="33"/>
      <c r="Q33" s="28"/>
      <c r="R33" s="33">
        <v>10.8</v>
      </c>
      <c r="S33" s="34">
        <v>24.45</v>
      </c>
      <c r="T33" s="33">
        <v>1.5</v>
      </c>
      <c r="U33" s="33">
        <v>4.2</v>
      </c>
      <c r="V33" s="33">
        <v>6.7</v>
      </c>
      <c r="W33" s="28">
        <v>0.5208333333333334</v>
      </c>
      <c r="X33" s="35" t="s">
        <v>319</v>
      </c>
    </row>
    <row r="34" spans="2:24" ht="13.5">
      <c r="B34" s="152" t="s">
        <v>53</v>
      </c>
      <c r="C34" s="36" t="s">
        <v>49</v>
      </c>
      <c r="D34" s="26">
        <f>SUM(D29:D33)</f>
        <v>138.00000000000003</v>
      </c>
      <c r="E34" s="26">
        <f>SUM(E29:E33)</f>
        <v>165.6</v>
      </c>
      <c r="F34" s="37"/>
      <c r="G34" s="26">
        <f>SUM(G29:G33)</f>
        <v>120.30000000000001</v>
      </c>
      <c r="H34" s="38"/>
      <c r="I34" s="26">
        <f aca="true" t="shared" si="8" ref="I34:P34">SUM(I29:I33)</f>
        <v>340.90000000000003</v>
      </c>
      <c r="J34" s="26">
        <f t="shared" si="8"/>
        <v>345.7</v>
      </c>
      <c r="K34" s="26">
        <f t="shared" si="8"/>
        <v>334.00000000000006</v>
      </c>
      <c r="L34" s="26">
        <f t="shared" si="8"/>
        <v>149.20000000000002</v>
      </c>
      <c r="M34" s="26">
        <f t="shared" si="8"/>
        <v>159.9</v>
      </c>
      <c r="N34" s="26">
        <f t="shared" si="8"/>
        <v>140.5</v>
      </c>
      <c r="O34" s="26">
        <f t="shared" si="8"/>
        <v>27</v>
      </c>
      <c r="P34" s="26">
        <f t="shared" si="8"/>
        <v>19.5</v>
      </c>
      <c r="Q34" s="38"/>
      <c r="R34" s="26">
        <f>SUM(R29:R33)</f>
        <v>38.1</v>
      </c>
      <c r="S34" s="29">
        <f>SUM(S29:S33)</f>
        <v>97.55</v>
      </c>
      <c r="T34" s="26">
        <f>SUM(T29:T33)</f>
        <v>5.5</v>
      </c>
      <c r="U34" s="26">
        <f>SUM(U29:U33)</f>
        <v>16</v>
      </c>
      <c r="V34" s="26">
        <f>SUM(V29:V33)</f>
        <v>30.1</v>
      </c>
      <c r="W34" s="38"/>
      <c r="X34" s="30"/>
    </row>
    <row r="35" spans="2:24" ht="13.5">
      <c r="B35" s="153"/>
      <c r="C35" s="39" t="s">
        <v>30</v>
      </c>
      <c r="D35" s="40">
        <f>AVERAGE(D29:D33)</f>
        <v>27.600000000000005</v>
      </c>
      <c r="E35" s="40">
        <f>AVERAGE(E29:E33)</f>
        <v>33.12</v>
      </c>
      <c r="F35" s="41"/>
      <c r="G35" s="40">
        <f>AVERAGE(G29:G33)</f>
        <v>24.060000000000002</v>
      </c>
      <c r="H35" s="42"/>
      <c r="I35" s="40">
        <f aca="true" t="shared" si="9" ref="I35:N35">AVERAGE(I29:I33)</f>
        <v>68.18</v>
      </c>
      <c r="J35" s="40">
        <f t="shared" si="9"/>
        <v>69.14</v>
      </c>
      <c r="K35" s="40">
        <f t="shared" si="9"/>
        <v>66.80000000000001</v>
      </c>
      <c r="L35" s="40">
        <f t="shared" si="9"/>
        <v>29.840000000000003</v>
      </c>
      <c r="M35" s="40">
        <f t="shared" si="9"/>
        <v>31.98</v>
      </c>
      <c r="N35" s="40">
        <f t="shared" si="9"/>
        <v>28.1</v>
      </c>
      <c r="O35" s="43"/>
      <c r="P35" s="43"/>
      <c r="Q35" s="42"/>
      <c r="R35" s="43"/>
      <c r="S35" s="44">
        <f>AVERAGE(S29:S33)</f>
        <v>19.509999999999998</v>
      </c>
      <c r="T35" s="40">
        <f>AVERAGE(T29:T33)</f>
        <v>1.1</v>
      </c>
      <c r="U35" s="40">
        <f>AVERAGE(U29:U33)</f>
        <v>3.2</v>
      </c>
      <c r="V35" s="40">
        <f>AVERAGE(V29:V33)</f>
        <v>6.0200000000000005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276</v>
      </c>
      <c r="E36" s="26">
        <f>SUM(E22:E26,E29:E33)</f>
        <v>328.90000000000003</v>
      </c>
      <c r="F36" s="37"/>
      <c r="G36" s="26">
        <f>SUM(G22:G26,G29:G33)</f>
        <v>237.4</v>
      </c>
      <c r="H36" s="38"/>
      <c r="I36" s="26">
        <f aca="true" t="shared" si="10" ref="I36:P36">SUM(I22:I26,I29:I33)</f>
        <v>681.8</v>
      </c>
      <c r="J36" s="26">
        <f t="shared" si="10"/>
        <v>692.0000000000001</v>
      </c>
      <c r="K36" s="26">
        <f t="shared" si="10"/>
        <v>668.5</v>
      </c>
      <c r="L36" s="26">
        <f t="shared" si="10"/>
        <v>300</v>
      </c>
      <c r="M36" s="26">
        <f t="shared" si="10"/>
        <v>321</v>
      </c>
      <c r="N36" s="26">
        <f t="shared" si="10"/>
        <v>282.8</v>
      </c>
      <c r="O36" s="26">
        <f t="shared" si="10"/>
        <v>28</v>
      </c>
      <c r="P36" s="26">
        <f t="shared" si="10"/>
        <v>20</v>
      </c>
      <c r="Q36" s="38"/>
      <c r="R36" s="26">
        <f>SUM(R22:R26,R29:R33)</f>
        <v>70.8</v>
      </c>
      <c r="S36" s="29">
        <f>SUM(S22:S26,S29:S33)</f>
        <v>195.48999999999998</v>
      </c>
      <c r="T36" s="26">
        <f>SUM(T22:T26,T29:T33)</f>
        <v>11.2</v>
      </c>
      <c r="U36" s="26">
        <f>SUM(U22:U26,U29:U33)</f>
        <v>31.299999999999997</v>
      </c>
      <c r="V36" s="26">
        <f>SUM(V22:V26,V29:V33)</f>
        <v>64.69999999999999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27.6</v>
      </c>
      <c r="E37" s="40">
        <f>AVERAGE(E22:E26,E29:E33)</f>
        <v>32.89</v>
      </c>
      <c r="F37" s="41"/>
      <c r="G37" s="40">
        <f>AVERAGE(G22:G26,G29:G33)</f>
        <v>23.740000000000002</v>
      </c>
      <c r="H37" s="42"/>
      <c r="I37" s="40">
        <f aca="true" t="shared" si="11" ref="I37:N37">AVERAGE(I22:I26,I29:I33)</f>
        <v>68.17999999999999</v>
      </c>
      <c r="J37" s="40">
        <f t="shared" si="11"/>
        <v>69.20000000000002</v>
      </c>
      <c r="K37" s="40">
        <f t="shared" si="11"/>
        <v>66.85</v>
      </c>
      <c r="L37" s="40">
        <f t="shared" si="11"/>
        <v>30</v>
      </c>
      <c r="M37" s="40">
        <f t="shared" si="11"/>
        <v>32.1</v>
      </c>
      <c r="N37" s="40">
        <f t="shared" si="11"/>
        <v>28.28</v>
      </c>
      <c r="O37" s="43"/>
      <c r="P37" s="43"/>
      <c r="Q37" s="42"/>
      <c r="R37" s="43"/>
      <c r="S37" s="44">
        <f>AVERAGE(S22:S26,S29:S33)</f>
        <v>19.549</v>
      </c>
      <c r="T37" s="40">
        <f>AVERAGE(T22:T26,T29:T33)</f>
        <v>1.1199999999999999</v>
      </c>
      <c r="U37" s="40">
        <f>AVERAGE(U22:U26,U29:U33)</f>
        <v>3.13</v>
      </c>
      <c r="V37" s="40">
        <f>AVERAGE(V22:V26,V29:V33)</f>
        <v>6.469999999999999</v>
      </c>
      <c r="W37" s="42"/>
      <c r="X37" s="45"/>
    </row>
    <row r="38" spans="2:24" ht="13.5">
      <c r="B38" s="31"/>
      <c r="C38" s="32">
        <v>21</v>
      </c>
      <c r="D38" s="26">
        <v>28.2</v>
      </c>
      <c r="E38" s="26">
        <v>34</v>
      </c>
      <c r="F38" s="27">
        <v>0.5520833333333334</v>
      </c>
      <c r="G38" s="26">
        <v>22.8</v>
      </c>
      <c r="H38" s="28">
        <v>0.23055555555555554</v>
      </c>
      <c r="I38" s="26">
        <v>68.1</v>
      </c>
      <c r="J38" s="26">
        <v>69.5</v>
      </c>
      <c r="K38" s="26">
        <v>66.7</v>
      </c>
      <c r="L38" s="26">
        <v>30</v>
      </c>
      <c r="M38" s="26">
        <v>32.5</v>
      </c>
      <c r="N38" s="26">
        <v>27.7</v>
      </c>
      <c r="O38" s="26">
        <v>0</v>
      </c>
      <c r="P38" s="26"/>
      <c r="Q38" s="28"/>
      <c r="R38" s="26">
        <v>9.4</v>
      </c>
      <c r="S38" s="29">
        <v>24.15</v>
      </c>
      <c r="T38" s="26">
        <v>1.4</v>
      </c>
      <c r="U38" s="26">
        <v>2.9</v>
      </c>
      <c r="V38" s="26">
        <v>7.3</v>
      </c>
      <c r="W38" s="28">
        <v>0.4618055555555556</v>
      </c>
      <c r="X38" s="30" t="s">
        <v>320</v>
      </c>
    </row>
    <row r="39" spans="2:24" ht="13.5">
      <c r="B39" s="31"/>
      <c r="C39" s="32">
        <v>22</v>
      </c>
      <c r="D39" s="33">
        <v>28.3</v>
      </c>
      <c r="E39" s="33">
        <v>32.9</v>
      </c>
      <c r="F39" s="27">
        <v>0.5354166666666667</v>
      </c>
      <c r="G39" s="33">
        <v>25.2</v>
      </c>
      <c r="H39" s="28">
        <v>0.23750000000000002</v>
      </c>
      <c r="I39" s="33">
        <v>68</v>
      </c>
      <c r="J39" s="33">
        <v>68.9</v>
      </c>
      <c r="K39" s="33">
        <v>66.8</v>
      </c>
      <c r="L39" s="33">
        <v>30</v>
      </c>
      <c r="M39" s="33">
        <v>31.7</v>
      </c>
      <c r="N39" s="33">
        <v>28.6</v>
      </c>
      <c r="O39" s="33">
        <v>2</v>
      </c>
      <c r="P39" s="33">
        <v>2</v>
      </c>
      <c r="Q39" s="28">
        <v>0.16666666666666666</v>
      </c>
      <c r="R39" s="33">
        <v>5.1</v>
      </c>
      <c r="S39" s="34">
        <v>16.47</v>
      </c>
      <c r="T39" s="33">
        <v>1</v>
      </c>
      <c r="U39" s="33">
        <v>2.7</v>
      </c>
      <c r="V39" s="33">
        <v>6.1</v>
      </c>
      <c r="W39" s="28">
        <v>0.6472222222222223</v>
      </c>
      <c r="X39" s="35" t="s">
        <v>151</v>
      </c>
    </row>
    <row r="40" spans="2:24" ht="13.5">
      <c r="B40" s="31"/>
      <c r="C40" s="32">
        <v>23</v>
      </c>
      <c r="D40" s="33">
        <v>29.1</v>
      </c>
      <c r="E40" s="33">
        <v>35.3</v>
      </c>
      <c r="F40" s="27">
        <v>0.6541666666666667</v>
      </c>
      <c r="G40" s="33">
        <v>24.7</v>
      </c>
      <c r="H40" s="28">
        <v>0.2333333333333333</v>
      </c>
      <c r="I40" s="33">
        <v>67.9</v>
      </c>
      <c r="J40" s="33">
        <v>69</v>
      </c>
      <c r="K40" s="33">
        <v>66.2</v>
      </c>
      <c r="L40" s="33">
        <v>30.4</v>
      </c>
      <c r="M40" s="33">
        <v>32.8</v>
      </c>
      <c r="N40" s="33">
        <v>28.3</v>
      </c>
      <c r="O40" s="33">
        <v>0</v>
      </c>
      <c r="P40" s="33"/>
      <c r="Q40" s="28"/>
      <c r="R40" s="33">
        <v>9.4</v>
      </c>
      <c r="S40" s="34">
        <v>22.6</v>
      </c>
      <c r="T40" s="33">
        <v>1.1</v>
      </c>
      <c r="U40" s="33">
        <v>2.8</v>
      </c>
      <c r="V40" s="33">
        <v>6.5</v>
      </c>
      <c r="W40" s="28">
        <v>0.4777777777777778</v>
      </c>
      <c r="X40" s="35" t="s">
        <v>321</v>
      </c>
    </row>
    <row r="41" spans="2:24" ht="13.5">
      <c r="B41" s="31"/>
      <c r="C41" s="32">
        <v>24</v>
      </c>
      <c r="D41" s="33">
        <v>29.3</v>
      </c>
      <c r="E41" s="33">
        <v>35.1</v>
      </c>
      <c r="F41" s="27">
        <v>0.6347222222222222</v>
      </c>
      <c r="G41" s="33">
        <v>24.8</v>
      </c>
      <c r="H41" s="28">
        <v>0.17847222222222223</v>
      </c>
      <c r="I41" s="33">
        <v>67.8</v>
      </c>
      <c r="J41" s="33">
        <v>69</v>
      </c>
      <c r="K41" s="33">
        <v>66.4</v>
      </c>
      <c r="L41" s="33">
        <v>30.8</v>
      </c>
      <c r="M41" s="33">
        <v>33.5</v>
      </c>
      <c r="N41" s="33">
        <v>28.6</v>
      </c>
      <c r="O41" s="33">
        <v>0</v>
      </c>
      <c r="P41" s="33"/>
      <c r="Q41" s="28"/>
      <c r="R41" s="33">
        <v>11.1</v>
      </c>
      <c r="S41" s="34">
        <v>25.11</v>
      </c>
      <c r="T41" s="33">
        <v>1.3</v>
      </c>
      <c r="U41" s="33">
        <v>2.9</v>
      </c>
      <c r="V41" s="33">
        <v>5.4</v>
      </c>
      <c r="W41" s="28">
        <v>0.5645833333333333</v>
      </c>
      <c r="X41" s="35" t="s">
        <v>322</v>
      </c>
    </row>
    <row r="42" spans="2:24" ht="13.5">
      <c r="B42" s="31"/>
      <c r="C42" s="32">
        <v>25</v>
      </c>
      <c r="D42" s="33">
        <v>29.4</v>
      </c>
      <c r="E42" s="33">
        <v>35.3</v>
      </c>
      <c r="F42" s="27">
        <v>0.5951388888888889</v>
      </c>
      <c r="G42" s="33">
        <v>24.8</v>
      </c>
      <c r="H42" s="28">
        <v>0.18194444444444444</v>
      </c>
      <c r="I42" s="33">
        <v>67.8</v>
      </c>
      <c r="J42" s="33">
        <v>69</v>
      </c>
      <c r="K42" s="33">
        <v>66.2</v>
      </c>
      <c r="L42" s="33">
        <v>30.7</v>
      </c>
      <c r="M42" s="33">
        <v>32.9</v>
      </c>
      <c r="N42" s="33">
        <v>28.9</v>
      </c>
      <c r="O42" s="33">
        <v>0</v>
      </c>
      <c r="P42" s="33"/>
      <c r="Q42" s="28"/>
      <c r="R42" s="33">
        <v>7.9</v>
      </c>
      <c r="S42" s="34">
        <v>18.92</v>
      </c>
      <c r="T42" s="33">
        <v>1.3</v>
      </c>
      <c r="U42" s="33">
        <v>2.5</v>
      </c>
      <c r="V42" s="33">
        <v>6.1</v>
      </c>
      <c r="W42" s="28">
        <v>0.4451388888888889</v>
      </c>
      <c r="X42" s="35" t="s">
        <v>323</v>
      </c>
    </row>
    <row r="43" spans="2:24" ht="13.5">
      <c r="B43" s="152" t="s">
        <v>55</v>
      </c>
      <c r="C43" s="36" t="s">
        <v>49</v>
      </c>
      <c r="D43" s="26">
        <f>SUM(D38:D42)</f>
        <v>144.29999999999998</v>
      </c>
      <c r="E43" s="26">
        <f>SUM(E38:E42)</f>
        <v>172.60000000000002</v>
      </c>
      <c r="F43" s="37"/>
      <c r="G43" s="26">
        <f>SUM(G38:G42)</f>
        <v>122.3</v>
      </c>
      <c r="H43" s="38"/>
      <c r="I43" s="26">
        <f aca="true" t="shared" si="12" ref="I43:P43">SUM(I38:I42)</f>
        <v>339.6</v>
      </c>
      <c r="J43" s="26">
        <f t="shared" si="12"/>
        <v>345.4</v>
      </c>
      <c r="K43" s="26">
        <f t="shared" si="12"/>
        <v>332.3</v>
      </c>
      <c r="L43" s="26">
        <f t="shared" si="12"/>
        <v>151.9</v>
      </c>
      <c r="M43" s="26">
        <f t="shared" si="12"/>
        <v>163.4</v>
      </c>
      <c r="N43" s="26">
        <f t="shared" si="12"/>
        <v>142.1</v>
      </c>
      <c r="O43" s="26">
        <f t="shared" si="12"/>
        <v>2</v>
      </c>
      <c r="P43" s="26">
        <f t="shared" si="12"/>
        <v>2</v>
      </c>
      <c r="Q43" s="38"/>
      <c r="R43" s="26">
        <f>SUM(R38:R42)</f>
        <v>42.9</v>
      </c>
      <c r="S43" s="29">
        <f>SUM(S38:S42)</f>
        <v>107.25</v>
      </c>
      <c r="T43" s="26">
        <f>SUM(T38:T42)</f>
        <v>6.1</v>
      </c>
      <c r="U43" s="26">
        <f>SUM(U38:U42)</f>
        <v>13.799999999999999</v>
      </c>
      <c r="V43" s="26">
        <f>SUM(V38:V42)</f>
        <v>31.4</v>
      </c>
      <c r="W43" s="38"/>
      <c r="X43" s="30"/>
    </row>
    <row r="44" spans="2:24" ht="13.5">
      <c r="B44" s="153"/>
      <c r="C44" s="39" t="s">
        <v>30</v>
      </c>
      <c r="D44" s="40">
        <f>AVERAGE(D38:D42)</f>
        <v>28.859999999999996</v>
      </c>
      <c r="E44" s="40">
        <f>AVERAGE(E38:E42)</f>
        <v>34.52</v>
      </c>
      <c r="F44" s="41"/>
      <c r="G44" s="40">
        <f>AVERAGE(G38:G42)</f>
        <v>24.46</v>
      </c>
      <c r="H44" s="42"/>
      <c r="I44" s="40">
        <f aca="true" t="shared" si="13" ref="I44:N44">AVERAGE(I38:I42)</f>
        <v>67.92</v>
      </c>
      <c r="J44" s="40">
        <f t="shared" si="13"/>
        <v>69.08</v>
      </c>
      <c r="K44" s="40">
        <f t="shared" si="13"/>
        <v>66.46000000000001</v>
      </c>
      <c r="L44" s="40">
        <f t="shared" si="13"/>
        <v>30.380000000000003</v>
      </c>
      <c r="M44" s="40">
        <f t="shared" si="13"/>
        <v>32.68</v>
      </c>
      <c r="N44" s="40">
        <f t="shared" si="13"/>
        <v>28.419999999999998</v>
      </c>
      <c r="O44" s="43"/>
      <c r="P44" s="43"/>
      <c r="Q44" s="42"/>
      <c r="R44" s="43"/>
      <c r="S44" s="44">
        <f>AVERAGE(S38:S42)</f>
        <v>21.45</v>
      </c>
      <c r="T44" s="40">
        <f>AVERAGE(T38:T42)</f>
        <v>1.22</v>
      </c>
      <c r="U44" s="40">
        <f>AVERAGE(U38:U42)</f>
        <v>2.76</v>
      </c>
      <c r="V44" s="40">
        <f>AVERAGE(V38:V42)</f>
        <v>6.279999999999999</v>
      </c>
      <c r="W44" s="42"/>
      <c r="X44" s="45"/>
    </row>
    <row r="45" spans="2:24" ht="13.5">
      <c r="B45" s="31"/>
      <c r="C45" s="32">
        <v>26</v>
      </c>
      <c r="D45" s="26">
        <v>27.5</v>
      </c>
      <c r="E45" s="26">
        <v>33.1</v>
      </c>
      <c r="F45" s="27">
        <v>0.5694444444444444</v>
      </c>
      <c r="G45" s="26">
        <v>22.4</v>
      </c>
      <c r="H45" s="133" t="s">
        <v>129</v>
      </c>
      <c r="I45" s="26">
        <v>68.2</v>
      </c>
      <c r="J45" s="26">
        <v>69.5</v>
      </c>
      <c r="K45" s="26">
        <v>66.8</v>
      </c>
      <c r="L45" s="26">
        <v>30.3</v>
      </c>
      <c r="M45" s="26">
        <v>32.1</v>
      </c>
      <c r="N45" s="26">
        <v>29.2</v>
      </c>
      <c r="O45" s="26">
        <v>0</v>
      </c>
      <c r="P45" s="26"/>
      <c r="Q45" s="28"/>
      <c r="R45" s="26">
        <v>5.5</v>
      </c>
      <c r="S45" s="29">
        <v>16.38</v>
      </c>
      <c r="T45" s="26">
        <v>1</v>
      </c>
      <c r="U45" s="26">
        <v>2.5</v>
      </c>
      <c r="V45" s="26">
        <v>5.6</v>
      </c>
      <c r="W45" s="28">
        <v>0.6118055555555556</v>
      </c>
      <c r="X45" s="30" t="s">
        <v>324</v>
      </c>
    </row>
    <row r="46" spans="2:24" ht="13.5">
      <c r="B46" s="31"/>
      <c r="C46" s="32">
        <v>27</v>
      </c>
      <c r="D46" s="33">
        <v>27</v>
      </c>
      <c r="E46" s="33">
        <v>33.2</v>
      </c>
      <c r="F46" s="27">
        <v>0.49652777777777773</v>
      </c>
      <c r="G46" s="33">
        <v>21.7</v>
      </c>
      <c r="H46" s="28">
        <v>0.09027777777777778</v>
      </c>
      <c r="I46" s="33">
        <v>68.3</v>
      </c>
      <c r="J46" s="33">
        <v>69.7</v>
      </c>
      <c r="K46" s="33">
        <v>66.7</v>
      </c>
      <c r="L46" s="33">
        <v>29.8</v>
      </c>
      <c r="M46" s="33">
        <v>32.4</v>
      </c>
      <c r="N46" s="33">
        <v>27.5</v>
      </c>
      <c r="O46" s="33">
        <v>0</v>
      </c>
      <c r="P46" s="33"/>
      <c r="Q46" s="28"/>
      <c r="R46" s="33">
        <v>10.9</v>
      </c>
      <c r="S46" s="34">
        <v>23.23</v>
      </c>
      <c r="T46" s="33">
        <v>1.2</v>
      </c>
      <c r="U46" s="33">
        <v>3.1</v>
      </c>
      <c r="V46" s="33">
        <v>5.7</v>
      </c>
      <c r="W46" s="28">
        <v>0.5534722222222223</v>
      </c>
      <c r="X46" s="35" t="s">
        <v>325</v>
      </c>
    </row>
    <row r="47" spans="2:24" ht="13.5">
      <c r="B47" s="31"/>
      <c r="C47" s="32">
        <v>28</v>
      </c>
      <c r="D47" s="33">
        <v>26.7</v>
      </c>
      <c r="E47" s="33">
        <v>30.5</v>
      </c>
      <c r="F47" s="27">
        <v>0.4166666666666667</v>
      </c>
      <c r="G47" s="33">
        <v>22.6</v>
      </c>
      <c r="H47" s="28">
        <v>0.22083333333333333</v>
      </c>
      <c r="I47" s="33">
        <v>68.4</v>
      </c>
      <c r="J47" s="33">
        <v>69.4</v>
      </c>
      <c r="K47" s="33">
        <v>67.1</v>
      </c>
      <c r="L47" s="33">
        <v>29.2</v>
      </c>
      <c r="M47" s="33">
        <v>30.2</v>
      </c>
      <c r="N47" s="33">
        <v>28.2</v>
      </c>
      <c r="O47" s="33">
        <v>0</v>
      </c>
      <c r="P47" s="33"/>
      <c r="Q47" s="28"/>
      <c r="R47" s="33">
        <v>1.1</v>
      </c>
      <c r="S47" s="34">
        <v>9.81</v>
      </c>
      <c r="T47" s="33">
        <v>0.9</v>
      </c>
      <c r="U47" s="33">
        <v>2</v>
      </c>
      <c r="V47" s="33">
        <v>4.3</v>
      </c>
      <c r="W47" s="28">
        <v>0.4756944444444444</v>
      </c>
      <c r="X47" s="35" t="s">
        <v>326</v>
      </c>
    </row>
    <row r="48" spans="2:24" ht="13.5">
      <c r="B48" s="31"/>
      <c r="C48" s="32">
        <v>29</v>
      </c>
      <c r="D48" s="33">
        <v>28.4</v>
      </c>
      <c r="E48" s="33">
        <v>33.5</v>
      </c>
      <c r="F48" s="27">
        <v>0.6145833333333334</v>
      </c>
      <c r="G48" s="33">
        <v>24.7</v>
      </c>
      <c r="H48" s="28">
        <v>0.225</v>
      </c>
      <c r="I48" s="33">
        <v>68</v>
      </c>
      <c r="J48" s="33">
        <v>69</v>
      </c>
      <c r="K48" s="33">
        <v>66.7</v>
      </c>
      <c r="L48" s="33">
        <v>30.1</v>
      </c>
      <c r="M48" s="33">
        <v>32.7</v>
      </c>
      <c r="N48" s="33">
        <v>28</v>
      </c>
      <c r="O48" s="33">
        <v>0</v>
      </c>
      <c r="P48" s="33"/>
      <c r="Q48" s="28"/>
      <c r="R48" s="33">
        <v>9.4</v>
      </c>
      <c r="S48" s="34">
        <v>21.73</v>
      </c>
      <c r="T48" s="33">
        <v>1.3</v>
      </c>
      <c r="U48" s="33">
        <v>3.5</v>
      </c>
      <c r="V48" s="33">
        <v>6.8</v>
      </c>
      <c r="W48" s="28">
        <v>0.48680555555555555</v>
      </c>
      <c r="X48" s="35" t="s">
        <v>327</v>
      </c>
    </row>
    <row r="49" spans="2:24" ht="13.5">
      <c r="B49" s="31"/>
      <c r="C49" s="32">
        <v>30</v>
      </c>
      <c r="D49" s="33">
        <v>27.8</v>
      </c>
      <c r="E49" s="33">
        <v>34</v>
      </c>
      <c r="F49" s="27">
        <v>0.5493055555555556</v>
      </c>
      <c r="G49" s="33">
        <v>23.6</v>
      </c>
      <c r="H49" s="28">
        <v>0.21319444444444444</v>
      </c>
      <c r="I49" s="33">
        <v>68.2</v>
      </c>
      <c r="J49" s="33">
        <v>69.3</v>
      </c>
      <c r="K49" s="33">
        <v>66.7</v>
      </c>
      <c r="L49" s="33">
        <v>30.3</v>
      </c>
      <c r="M49" s="33">
        <v>32.6</v>
      </c>
      <c r="N49" s="33">
        <v>28.4</v>
      </c>
      <c r="O49" s="33">
        <v>0</v>
      </c>
      <c r="P49" s="33"/>
      <c r="Q49" s="28"/>
      <c r="R49" s="33">
        <v>8.7</v>
      </c>
      <c r="S49" s="34">
        <v>20.17</v>
      </c>
      <c r="T49" s="33">
        <v>1.3</v>
      </c>
      <c r="U49" s="33">
        <v>4</v>
      </c>
      <c r="V49" s="33">
        <v>9.2</v>
      </c>
      <c r="W49" s="28">
        <v>0.6090277777777778</v>
      </c>
      <c r="X49" s="35" t="s">
        <v>328</v>
      </c>
    </row>
    <row r="50" spans="2:24" ht="13.5">
      <c r="B50" s="31"/>
      <c r="C50" s="32">
        <v>31</v>
      </c>
      <c r="D50" s="33">
        <v>26.9</v>
      </c>
      <c r="E50" s="33">
        <v>32</v>
      </c>
      <c r="F50" s="27">
        <v>0.56875</v>
      </c>
      <c r="G50" s="33">
        <v>22.8</v>
      </c>
      <c r="H50" s="133" t="s">
        <v>129</v>
      </c>
      <c r="I50" s="33">
        <v>68.4</v>
      </c>
      <c r="J50" s="33">
        <v>69.5</v>
      </c>
      <c r="K50" s="33">
        <v>67.3</v>
      </c>
      <c r="L50" s="33">
        <v>30</v>
      </c>
      <c r="M50" s="33">
        <v>32.5</v>
      </c>
      <c r="N50" s="33">
        <v>28.2</v>
      </c>
      <c r="O50" s="33">
        <v>0</v>
      </c>
      <c r="P50" s="33"/>
      <c r="Q50" s="28"/>
      <c r="R50" s="33">
        <v>10.7</v>
      </c>
      <c r="S50" s="34">
        <v>24.8</v>
      </c>
      <c r="T50" s="33">
        <v>1.7</v>
      </c>
      <c r="U50" s="33">
        <v>4.1</v>
      </c>
      <c r="V50" s="33">
        <v>9.6</v>
      </c>
      <c r="W50" s="28">
        <v>0.5895833333333333</v>
      </c>
      <c r="X50" s="35" t="s">
        <v>329</v>
      </c>
    </row>
    <row r="51" spans="2:24" ht="13.5">
      <c r="B51" s="152" t="s">
        <v>56</v>
      </c>
      <c r="C51" s="36" t="s">
        <v>49</v>
      </c>
      <c r="D51" s="26">
        <f>SUM(D45:D50)</f>
        <v>164.3</v>
      </c>
      <c r="E51" s="26">
        <f>SUM(E45:E50)</f>
        <v>196.3</v>
      </c>
      <c r="F51" s="37"/>
      <c r="G51" s="26">
        <f>SUM(G45:G50)</f>
        <v>137.8</v>
      </c>
      <c r="H51" s="38"/>
      <c r="I51" s="26">
        <f aca="true" t="shared" si="14" ref="I51:P51">SUM(I45:I50)</f>
        <v>409.5</v>
      </c>
      <c r="J51" s="26">
        <f t="shared" si="14"/>
        <v>416.40000000000003</v>
      </c>
      <c r="K51" s="26">
        <f t="shared" si="14"/>
        <v>401.3</v>
      </c>
      <c r="L51" s="26">
        <f t="shared" si="14"/>
        <v>179.70000000000002</v>
      </c>
      <c r="M51" s="26">
        <f t="shared" si="14"/>
        <v>192.5</v>
      </c>
      <c r="N51" s="26">
        <f t="shared" si="14"/>
        <v>169.5</v>
      </c>
      <c r="O51" s="26">
        <f t="shared" si="14"/>
        <v>0</v>
      </c>
      <c r="P51" s="26">
        <f t="shared" si="14"/>
        <v>0</v>
      </c>
      <c r="Q51" s="38"/>
      <c r="R51" s="26">
        <f>SUM(R45:R50)</f>
        <v>46.3</v>
      </c>
      <c r="S51" s="29">
        <f>SUM(S45:S50)</f>
        <v>116.12</v>
      </c>
      <c r="T51" s="26">
        <f>SUM(T45:T50)</f>
        <v>7.4</v>
      </c>
      <c r="U51" s="26">
        <f>SUM(U45:U50)</f>
        <v>19.2</v>
      </c>
      <c r="V51" s="26">
        <f>SUM(V45:V50)</f>
        <v>41.2</v>
      </c>
      <c r="W51" s="38"/>
      <c r="X51" s="30"/>
    </row>
    <row r="52" spans="2:24" ht="13.5">
      <c r="B52" s="153"/>
      <c r="C52" s="39" t="s">
        <v>30</v>
      </c>
      <c r="D52" s="40">
        <f>AVERAGE(D45:D50)</f>
        <v>27.383333333333336</v>
      </c>
      <c r="E52" s="40">
        <f>AVERAGE(E45:E50)</f>
        <v>32.71666666666667</v>
      </c>
      <c r="F52" s="41"/>
      <c r="G52" s="40">
        <f>AVERAGE(G45:G50)</f>
        <v>22.96666666666667</v>
      </c>
      <c r="H52" s="42"/>
      <c r="I52" s="40">
        <f aca="true" t="shared" si="15" ref="I52:N52">AVERAGE(I45:I50)</f>
        <v>68.25</v>
      </c>
      <c r="J52" s="40">
        <f t="shared" si="15"/>
        <v>69.4</v>
      </c>
      <c r="K52" s="40">
        <f t="shared" si="15"/>
        <v>66.88333333333334</v>
      </c>
      <c r="L52" s="40">
        <f t="shared" si="15"/>
        <v>29.950000000000003</v>
      </c>
      <c r="M52" s="40">
        <f t="shared" si="15"/>
        <v>32.083333333333336</v>
      </c>
      <c r="N52" s="40">
        <f t="shared" si="15"/>
        <v>28.25</v>
      </c>
      <c r="O52" s="43"/>
      <c r="P52" s="43"/>
      <c r="Q52" s="42"/>
      <c r="R52" s="43"/>
      <c r="S52" s="44">
        <f>AVERAGE(S45:S50)</f>
        <v>19.353333333333335</v>
      </c>
      <c r="T52" s="40">
        <f>AVERAGE(T45:T50)</f>
        <v>1.2333333333333334</v>
      </c>
      <c r="U52" s="40">
        <f>AVERAGE(U45:U50)</f>
        <v>3.1999999999999997</v>
      </c>
      <c r="V52" s="40">
        <f>AVERAGE(V45:V50)</f>
        <v>6.866666666666667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308.59999999999997</v>
      </c>
      <c r="E53" s="26">
        <f>SUM(E38:E42,E45:E50)</f>
        <v>368.90000000000003</v>
      </c>
      <c r="F53" s="37"/>
      <c r="G53" s="26">
        <f>SUM(G38:G42,G45:G50)</f>
        <v>260.09999999999997</v>
      </c>
      <c r="H53" s="38"/>
      <c r="I53" s="26">
        <f aca="true" t="shared" si="16" ref="I53:P53">SUM(I38:I42,I45:I50)</f>
        <v>749.1</v>
      </c>
      <c r="J53" s="26">
        <f t="shared" si="16"/>
        <v>761.8</v>
      </c>
      <c r="K53" s="26">
        <f t="shared" si="16"/>
        <v>733.6</v>
      </c>
      <c r="L53" s="26">
        <f t="shared" si="16"/>
        <v>331.6</v>
      </c>
      <c r="M53" s="26">
        <f t="shared" si="16"/>
        <v>355.90000000000003</v>
      </c>
      <c r="N53" s="26">
        <f t="shared" si="16"/>
        <v>311.59999999999997</v>
      </c>
      <c r="O53" s="26">
        <f t="shared" si="16"/>
        <v>2</v>
      </c>
      <c r="P53" s="26">
        <f t="shared" si="16"/>
        <v>2</v>
      </c>
      <c r="Q53" s="38"/>
      <c r="R53" s="26">
        <f>SUM(R38:R42,R45:R50)</f>
        <v>89.2</v>
      </c>
      <c r="S53" s="29">
        <f>SUM(S38:S42,S45:S50)</f>
        <v>223.37</v>
      </c>
      <c r="T53" s="26">
        <f>SUM(T38:T42,T45:T50)</f>
        <v>13.5</v>
      </c>
      <c r="U53" s="26">
        <f>SUM(U38:U42,U45:U50)</f>
        <v>33</v>
      </c>
      <c r="V53" s="26">
        <f>SUM(V38:V42,V45:V50)</f>
        <v>72.6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28.05454545454545</v>
      </c>
      <c r="E54" s="40">
        <f>AVERAGE(E38:E42,E45:E50)</f>
        <v>33.53636363636364</v>
      </c>
      <c r="F54" s="41"/>
      <c r="G54" s="40">
        <f>AVERAGE(G38:G42,G45:G50)</f>
        <v>23.64545454545454</v>
      </c>
      <c r="H54" s="42"/>
      <c r="I54" s="40">
        <f aca="true" t="shared" si="17" ref="I54:N54">AVERAGE(I38:I42,I45:I50)</f>
        <v>68.10000000000001</v>
      </c>
      <c r="J54" s="40">
        <f t="shared" si="17"/>
        <v>69.25454545454545</v>
      </c>
      <c r="K54" s="40">
        <f t="shared" si="17"/>
        <v>66.69090909090909</v>
      </c>
      <c r="L54" s="40">
        <f t="shared" si="17"/>
        <v>30.145454545454548</v>
      </c>
      <c r="M54" s="40">
        <f t="shared" si="17"/>
        <v>32.35454545454546</v>
      </c>
      <c r="N54" s="40">
        <f t="shared" si="17"/>
        <v>28.327272727272724</v>
      </c>
      <c r="O54" s="43"/>
      <c r="P54" s="43"/>
      <c r="Q54" s="42"/>
      <c r="R54" s="43"/>
      <c r="S54" s="44">
        <f>AVERAGE(S38:S42,S45:S50)</f>
        <v>20.30636363636364</v>
      </c>
      <c r="T54" s="40">
        <f>AVERAGE(T38:T42,T45:T50)</f>
        <v>1.2272727272727273</v>
      </c>
      <c r="U54" s="40">
        <f>AVERAGE(U38:U42,U45:U50)</f>
        <v>3</v>
      </c>
      <c r="V54" s="40">
        <f>AVERAGE(V38:V42,V45:V50)</f>
        <v>6.6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871.1999999999998</v>
      </c>
      <c r="E55" s="26">
        <f>SUM(E6:E10,E13:E17,E22:E26,E29:E33,E38:E42,E45:E50)</f>
        <v>1041.1</v>
      </c>
      <c r="F55" s="37"/>
      <c r="G55" s="26">
        <f>SUM(G6:G10,G13:G17,G22:G26,G29:G33,G38:G42,G45:G50)</f>
        <v>742.1</v>
      </c>
      <c r="H55" s="38"/>
      <c r="I55" s="26">
        <f aca="true" t="shared" si="18" ref="I55:O55">SUM(I6:I10,I13:I17,I22:I26,I29:I33,I38:I42,I45:I50)</f>
        <v>2111.2999999999997</v>
      </c>
      <c r="J55" s="26">
        <f t="shared" si="18"/>
        <v>2144.4000000000005</v>
      </c>
      <c r="K55" s="26">
        <f t="shared" si="18"/>
        <v>2068.8</v>
      </c>
      <c r="L55" s="26">
        <f t="shared" si="18"/>
        <v>935.1999999999998</v>
      </c>
      <c r="M55" s="26">
        <f t="shared" si="18"/>
        <v>1004.5000000000002</v>
      </c>
      <c r="N55" s="26">
        <f t="shared" si="18"/>
        <v>878.6000000000001</v>
      </c>
      <c r="O55" s="26">
        <f t="shared" si="18"/>
        <v>282</v>
      </c>
      <c r="P55" s="26"/>
      <c r="Q55" s="38"/>
      <c r="R55" s="26">
        <f>SUM(R6:R10,R13:R17,R22:R26,R29:R33,R38:R42,R45:R50)</f>
        <v>225.29999999999998</v>
      </c>
      <c r="S55" s="29">
        <f>SUM(S6:S10,S13:S17,S22:S26,S29:S33,S38:S42,S45:S50)</f>
        <v>606.4799999999999</v>
      </c>
      <c r="T55" s="26">
        <f>SUM(T6:T10,T13:T17,T22:T26,T29:T33,T38:T42,T45:T50)</f>
        <v>39.00000000000001</v>
      </c>
      <c r="U55" s="26">
        <f>SUM(U6:U10,U13:U17,U22:U26,U29:U33,U38:U42,U45:U50)</f>
        <v>102.9</v>
      </c>
      <c r="V55" s="26">
        <f>SUM(V6:V10,V13:V17,V22:V26,V29:V33,V38:V42,V45:V50)</f>
        <v>221.70000000000002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28.103225806451608</v>
      </c>
      <c r="E56" s="40">
        <f>AVERAGE(E6:E10,E13:E17,E22:E26,E29:E33,E38:E42,E45:E50)</f>
        <v>33.58387096774193</v>
      </c>
      <c r="F56" s="41"/>
      <c r="G56" s="40">
        <f>AVERAGE(G6:G10,G13:G17,G22:G26,G29:G33,G38:G42,G45:G50)</f>
        <v>23.938709677419357</v>
      </c>
      <c r="H56" s="42"/>
      <c r="I56" s="40">
        <f aca="true" t="shared" si="19" ref="I56:N56">AVERAGE(I6:I10,I13:I17,I22:I26,I29:I33,I38:I42,I45:I50)</f>
        <v>68.10645161290321</v>
      </c>
      <c r="J56" s="40">
        <f t="shared" si="19"/>
        <v>69.17419354838711</v>
      </c>
      <c r="K56" s="40">
        <f t="shared" si="19"/>
        <v>66.73548387096774</v>
      </c>
      <c r="L56" s="40">
        <f t="shared" si="19"/>
        <v>30.167741935483864</v>
      </c>
      <c r="M56" s="40">
        <f t="shared" si="19"/>
        <v>32.40322580645162</v>
      </c>
      <c r="N56" s="40">
        <f t="shared" si="19"/>
        <v>28.341935483870973</v>
      </c>
      <c r="O56" s="43"/>
      <c r="P56" s="43"/>
      <c r="Q56" s="42"/>
      <c r="R56" s="43"/>
      <c r="S56" s="44">
        <f>AVERAGE(S6:S10,S13:S17,S22:S26,S29:S33,S38:S42,S45:S50)</f>
        <v>19.56387096774193</v>
      </c>
      <c r="T56" s="40">
        <f>AVERAGE(T6:T10,T13:T17,T22:T26,T29:T33,T38:T42,T45:T50)</f>
        <v>1.2580645161290325</v>
      </c>
      <c r="U56" s="40">
        <f>AVERAGE(U6:U10,U13:U17,U22:U26,U29:U33,U38:U42,U45:U50)</f>
        <v>3.3193548387096774</v>
      </c>
      <c r="V56" s="40">
        <f>AVERAGE(V6:V10,V13:V17,V22:V26,V29:V33,V38:V42,V45:V50)</f>
        <v>7.151612903225807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56"/>
  <sheetViews>
    <sheetView zoomScale="50" zoomScaleNormal="50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2.25390625" style="17" customWidth="1"/>
    <col min="2" max="2" width="7.125" style="17" bestFit="1" customWidth="1"/>
    <col min="3" max="3" width="5.25390625" style="17" bestFit="1" customWidth="1"/>
    <col min="4" max="24" width="8.125" style="17" customWidth="1"/>
    <col min="25" max="16384" width="9.00390625" style="17" customWidth="1"/>
  </cols>
  <sheetData>
    <row r="2" spans="2:5" ht="18.75">
      <c r="B2" s="14" t="str">
        <f>'1月'!B2</f>
        <v>２９</v>
      </c>
      <c r="C2" s="15" t="s">
        <v>27</v>
      </c>
      <c r="D2" s="16" t="s">
        <v>94</v>
      </c>
      <c r="E2" s="15" t="s">
        <v>28</v>
      </c>
    </row>
    <row r="3" ht="6.75" customHeight="1">
      <c r="B3" s="18"/>
    </row>
    <row r="4" spans="2:24" ht="13.5">
      <c r="B4" s="152" t="s">
        <v>29</v>
      </c>
      <c r="C4" s="157"/>
      <c r="D4" s="19" t="s">
        <v>30</v>
      </c>
      <c r="E4" s="154" t="s">
        <v>1</v>
      </c>
      <c r="F4" s="155"/>
      <c r="G4" s="156" t="s">
        <v>0</v>
      </c>
      <c r="H4" s="156"/>
      <c r="I4" s="154" t="s">
        <v>31</v>
      </c>
      <c r="J4" s="156"/>
      <c r="K4" s="155"/>
      <c r="L4" s="154" t="s">
        <v>32</v>
      </c>
      <c r="M4" s="156"/>
      <c r="N4" s="155"/>
      <c r="O4" s="156" t="s">
        <v>33</v>
      </c>
      <c r="P4" s="156"/>
      <c r="Q4" s="156"/>
      <c r="R4" s="20" t="s">
        <v>34</v>
      </c>
      <c r="S4" s="19" t="s">
        <v>35</v>
      </c>
      <c r="T4" s="154" t="s">
        <v>36</v>
      </c>
      <c r="U4" s="156"/>
      <c r="V4" s="156"/>
      <c r="W4" s="156"/>
      <c r="X4" s="155"/>
    </row>
    <row r="5" spans="2:24" ht="15.75">
      <c r="B5" s="153"/>
      <c r="C5" s="158"/>
      <c r="D5" s="21" t="s">
        <v>37</v>
      </c>
      <c r="E5" s="22" t="s">
        <v>38</v>
      </c>
      <c r="F5" s="22" t="s">
        <v>59</v>
      </c>
      <c r="G5" s="22" t="s">
        <v>38</v>
      </c>
      <c r="H5" s="22" t="s">
        <v>59</v>
      </c>
      <c r="I5" s="22" t="s">
        <v>30</v>
      </c>
      <c r="J5" s="22" t="s">
        <v>40</v>
      </c>
      <c r="K5" s="22" t="s">
        <v>41</v>
      </c>
      <c r="L5" s="22" t="s">
        <v>30</v>
      </c>
      <c r="M5" s="22" t="s">
        <v>40</v>
      </c>
      <c r="N5" s="22" t="s">
        <v>41</v>
      </c>
      <c r="O5" s="22" t="s">
        <v>42</v>
      </c>
      <c r="P5" s="22" t="s">
        <v>43</v>
      </c>
      <c r="Q5" s="22" t="s">
        <v>59</v>
      </c>
      <c r="R5" s="23" t="s">
        <v>44</v>
      </c>
      <c r="S5" s="21" t="s">
        <v>60</v>
      </c>
      <c r="T5" s="22" t="s">
        <v>30</v>
      </c>
      <c r="U5" s="22" t="s">
        <v>40</v>
      </c>
      <c r="V5" s="22" t="s">
        <v>61</v>
      </c>
      <c r="W5" s="22" t="s">
        <v>59</v>
      </c>
      <c r="X5" s="22" t="s">
        <v>47</v>
      </c>
    </row>
    <row r="6" spans="2:24" ht="13.5">
      <c r="B6" s="24"/>
      <c r="C6" s="25">
        <v>1</v>
      </c>
      <c r="D6" s="26">
        <v>25</v>
      </c>
      <c r="E6" s="26">
        <v>30.7</v>
      </c>
      <c r="F6" s="27">
        <v>0.6034722222222222</v>
      </c>
      <c r="G6" s="26">
        <v>19.7</v>
      </c>
      <c r="H6" s="28">
        <v>0.1763888888888889</v>
      </c>
      <c r="I6" s="26">
        <v>68.9</v>
      </c>
      <c r="J6" s="26">
        <v>70.2</v>
      </c>
      <c r="K6" s="26">
        <v>67.3</v>
      </c>
      <c r="L6" s="26">
        <v>29.1</v>
      </c>
      <c r="M6" s="26">
        <v>31.7</v>
      </c>
      <c r="N6" s="26">
        <v>27</v>
      </c>
      <c r="O6" s="26">
        <v>0</v>
      </c>
      <c r="P6" s="26"/>
      <c r="Q6" s="28"/>
      <c r="R6" s="26">
        <v>10.6</v>
      </c>
      <c r="S6" s="29">
        <v>25.18</v>
      </c>
      <c r="T6" s="26">
        <v>1.5</v>
      </c>
      <c r="U6" s="26">
        <v>3.7</v>
      </c>
      <c r="V6" s="26">
        <v>10.6</v>
      </c>
      <c r="W6" s="28">
        <v>0.5715277777777777</v>
      </c>
      <c r="X6" s="30" t="s">
        <v>125</v>
      </c>
    </row>
    <row r="7" spans="2:24" ht="13.5">
      <c r="B7" s="31"/>
      <c r="C7" s="32">
        <v>2</v>
      </c>
      <c r="D7" s="33">
        <v>24</v>
      </c>
      <c r="E7" s="33">
        <v>29.2</v>
      </c>
      <c r="F7" s="27">
        <v>0.6590277777777778</v>
      </c>
      <c r="G7" s="33">
        <v>18.5</v>
      </c>
      <c r="H7" s="28">
        <v>0.20694444444444446</v>
      </c>
      <c r="I7" s="33">
        <v>69.1</v>
      </c>
      <c r="J7" s="33">
        <v>70.6</v>
      </c>
      <c r="K7" s="33">
        <v>67.5</v>
      </c>
      <c r="L7" s="33">
        <v>28.3</v>
      </c>
      <c r="M7" s="33">
        <v>30.1</v>
      </c>
      <c r="N7" s="33">
        <v>26.7</v>
      </c>
      <c r="O7" s="33">
        <v>0</v>
      </c>
      <c r="P7" s="33"/>
      <c r="Q7" s="28"/>
      <c r="R7" s="33">
        <v>6.2</v>
      </c>
      <c r="S7" s="34">
        <v>17.13</v>
      </c>
      <c r="T7" s="33">
        <v>1.5</v>
      </c>
      <c r="U7" s="33">
        <v>3.8</v>
      </c>
      <c r="V7" s="33">
        <v>9</v>
      </c>
      <c r="W7" s="28">
        <v>0.6541666666666667</v>
      </c>
      <c r="X7" s="35" t="s">
        <v>330</v>
      </c>
    </row>
    <row r="8" spans="2:24" ht="13.5">
      <c r="B8" s="31"/>
      <c r="C8" s="32">
        <v>3</v>
      </c>
      <c r="D8" s="33">
        <v>24.1</v>
      </c>
      <c r="E8" s="33">
        <v>30.4</v>
      </c>
      <c r="F8" s="27">
        <v>0.5756944444444444</v>
      </c>
      <c r="G8" s="33">
        <v>19.6</v>
      </c>
      <c r="H8" s="28">
        <v>0.25625000000000003</v>
      </c>
      <c r="I8" s="33">
        <v>69</v>
      </c>
      <c r="J8" s="33">
        <v>70.3</v>
      </c>
      <c r="K8" s="33">
        <v>67.4</v>
      </c>
      <c r="L8" s="33">
        <v>28</v>
      </c>
      <c r="M8" s="33">
        <v>30.3</v>
      </c>
      <c r="N8" s="33">
        <v>26.4</v>
      </c>
      <c r="O8" s="33">
        <v>0</v>
      </c>
      <c r="P8" s="33"/>
      <c r="Q8" s="28"/>
      <c r="R8" s="33">
        <v>7.5</v>
      </c>
      <c r="S8" s="34">
        <v>19.03</v>
      </c>
      <c r="T8" s="33">
        <v>1.3</v>
      </c>
      <c r="U8" s="33">
        <v>4</v>
      </c>
      <c r="V8" s="33">
        <v>9.4</v>
      </c>
      <c r="W8" s="28">
        <v>0.6020833333333333</v>
      </c>
      <c r="X8" s="35" t="s">
        <v>331</v>
      </c>
    </row>
    <row r="9" spans="2:24" ht="13.5">
      <c r="B9" s="31"/>
      <c r="C9" s="32">
        <v>4</v>
      </c>
      <c r="D9" s="33">
        <v>22.1</v>
      </c>
      <c r="E9" s="33">
        <v>25.7</v>
      </c>
      <c r="F9" s="27">
        <v>0.6479166666666667</v>
      </c>
      <c r="G9" s="33">
        <v>18.6</v>
      </c>
      <c r="H9" s="28">
        <v>0.2548611111111111</v>
      </c>
      <c r="I9" s="33">
        <v>69.5</v>
      </c>
      <c r="J9" s="33">
        <v>70.5</v>
      </c>
      <c r="K9" s="33">
        <v>68.3</v>
      </c>
      <c r="L9" s="33">
        <v>26.8</v>
      </c>
      <c r="M9" s="33">
        <v>27.9</v>
      </c>
      <c r="N9" s="33">
        <v>25.8</v>
      </c>
      <c r="O9" s="33">
        <v>0</v>
      </c>
      <c r="P9" s="33"/>
      <c r="Q9" s="28"/>
      <c r="R9" s="33">
        <v>0.1</v>
      </c>
      <c r="S9" s="34">
        <v>9.01</v>
      </c>
      <c r="T9" s="33">
        <v>0.9</v>
      </c>
      <c r="U9" s="33">
        <v>2.1</v>
      </c>
      <c r="V9" s="33">
        <v>3.8</v>
      </c>
      <c r="W9" s="28">
        <v>0.4875</v>
      </c>
      <c r="X9" s="35" t="s">
        <v>332</v>
      </c>
    </row>
    <row r="10" spans="2:24" ht="13.5">
      <c r="B10" s="31"/>
      <c r="C10" s="32">
        <v>5</v>
      </c>
      <c r="D10" s="33">
        <v>23.3</v>
      </c>
      <c r="E10" s="33">
        <v>26.7</v>
      </c>
      <c r="F10" s="27">
        <v>0.5784722222222222</v>
      </c>
      <c r="G10" s="33">
        <v>19.9</v>
      </c>
      <c r="H10" s="28">
        <v>0.19652777777777777</v>
      </c>
      <c r="I10" s="33">
        <v>69.2</v>
      </c>
      <c r="J10" s="33">
        <v>70.1</v>
      </c>
      <c r="K10" s="33">
        <v>68.1</v>
      </c>
      <c r="L10" s="33">
        <v>26.5</v>
      </c>
      <c r="M10" s="33">
        <v>27.4</v>
      </c>
      <c r="N10" s="33">
        <v>25.6</v>
      </c>
      <c r="O10" s="33">
        <v>0</v>
      </c>
      <c r="P10" s="33"/>
      <c r="Q10" s="28"/>
      <c r="R10" s="33">
        <v>0</v>
      </c>
      <c r="S10" s="34">
        <v>6.61</v>
      </c>
      <c r="T10" s="33">
        <v>0.8</v>
      </c>
      <c r="U10" s="33">
        <v>1.9</v>
      </c>
      <c r="V10" s="33">
        <v>3.7</v>
      </c>
      <c r="W10" s="28">
        <v>0.9583333333333334</v>
      </c>
      <c r="X10" s="35" t="s">
        <v>333</v>
      </c>
    </row>
    <row r="11" spans="2:24" ht="13.5">
      <c r="B11" s="152" t="s">
        <v>48</v>
      </c>
      <c r="C11" s="36" t="s">
        <v>49</v>
      </c>
      <c r="D11" s="26">
        <f>SUM(D6:D10)</f>
        <v>118.49999999999999</v>
      </c>
      <c r="E11" s="26">
        <f>SUM(E6:E10)</f>
        <v>142.7</v>
      </c>
      <c r="F11" s="151"/>
      <c r="G11" s="26">
        <f>SUM(G6:G10)</f>
        <v>96.30000000000001</v>
      </c>
      <c r="H11" s="38"/>
      <c r="I11" s="26">
        <f aca="true" t="shared" si="0" ref="I11:P11">SUM(I6:I10)</f>
        <v>345.7</v>
      </c>
      <c r="J11" s="26">
        <f t="shared" si="0"/>
        <v>351.70000000000005</v>
      </c>
      <c r="K11" s="26">
        <f t="shared" si="0"/>
        <v>338.6</v>
      </c>
      <c r="L11" s="26">
        <f t="shared" si="0"/>
        <v>138.7</v>
      </c>
      <c r="M11" s="26">
        <f t="shared" si="0"/>
        <v>147.4</v>
      </c>
      <c r="N11" s="26">
        <f t="shared" si="0"/>
        <v>131.5</v>
      </c>
      <c r="O11" s="26">
        <f t="shared" si="0"/>
        <v>0</v>
      </c>
      <c r="P11" s="26">
        <f t="shared" si="0"/>
        <v>0</v>
      </c>
      <c r="Q11" s="38"/>
      <c r="R11" s="26">
        <f>SUM(R6:R10)</f>
        <v>24.400000000000002</v>
      </c>
      <c r="S11" s="29">
        <f>SUM(S6:S10)</f>
        <v>76.96000000000001</v>
      </c>
      <c r="T11" s="26">
        <f>SUM(T6:T10)</f>
        <v>6</v>
      </c>
      <c r="U11" s="26">
        <f>SUM(U6:U10)</f>
        <v>15.5</v>
      </c>
      <c r="V11" s="26">
        <f>SUM(V6:V10)</f>
        <v>36.5</v>
      </c>
      <c r="W11" s="38"/>
      <c r="X11" s="30"/>
    </row>
    <row r="12" spans="2:24" ht="13.5">
      <c r="B12" s="153"/>
      <c r="C12" s="39" t="s">
        <v>30</v>
      </c>
      <c r="D12" s="40">
        <f>AVERAGE(D6:D10)</f>
        <v>23.699999999999996</v>
      </c>
      <c r="E12" s="40">
        <f>AVERAGE(E6:E10)</f>
        <v>28.54</v>
      </c>
      <c r="F12" s="41"/>
      <c r="G12" s="40">
        <f>AVERAGE(G6:G10)</f>
        <v>19.26</v>
      </c>
      <c r="H12" s="42"/>
      <c r="I12" s="40">
        <f aca="true" t="shared" si="1" ref="I12:N12">AVERAGE(I6:I10)</f>
        <v>69.14</v>
      </c>
      <c r="J12" s="40">
        <f t="shared" si="1"/>
        <v>70.34</v>
      </c>
      <c r="K12" s="40">
        <f t="shared" si="1"/>
        <v>67.72</v>
      </c>
      <c r="L12" s="40">
        <f t="shared" si="1"/>
        <v>27.74</v>
      </c>
      <c r="M12" s="40">
        <f t="shared" si="1"/>
        <v>29.48</v>
      </c>
      <c r="N12" s="40">
        <f t="shared" si="1"/>
        <v>26.3</v>
      </c>
      <c r="O12" s="43"/>
      <c r="P12" s="43"/>
      <c r="Q12" s="42"/>
      <c r="R12" s="43"/>
      <c r="S12" s="44">
        <f>AVERAGE(S6:S10)</f>
        <v>15.392000000000001</v>
      </c>
      <c r="T12" s="40">
        <f>AVERAGE(T6:T10)</f>
        <v>1.2</v>
      </c>
      <c r="U12" s="40">
        <f>AVERAGE(U6:U10)</f>
        <v>3.1</v>
      </c>
      <c r="V12" s="40">
        <f>AVERAGE(V6:V10)</f>
        <v>7.3</v>
      </c>
      <c r="W12" s="42"/>
      <c r="X12" s="45"/>
    </row>
    <row r="13" spans="2:24" ht="13.5">
      <c r="B13" s="31"/>
      <c r="C13" s="32">
        <v>6</v>
      </c>
      <c r="D13" s="26">
        <v>25.4</v>
      </c>
      <c r="E13" s="26">
        <v>30</v>
      </c>
      <c r="F13" s="27">
        <v>0.4395833333333334</v>
      </c>
      <c r="G13" s="26">
        <v>22.5</v>
      </c>
      <c r="H13" s="28">
        <v>0.2347222222222222</v>
      </c>
      <c r="I13" s="26">
        <v>68.7</v>
      </c>
      <c r="J13" s="26">
        <v>69.5</v>
      </c>
      <c r="K13" s="26">
        <v>67.3</v>
      </c>
      <c r="L13" s="26">
        <v>27</v>
      </c>
      <c r="M13" s="26">
        <v>28.4</v>
      </c>
      <c r="N13" s="26">
        <v>25.7</v>
      </c>
      <c r="O13" s="26">
        <v>0</v>
      </c>
      <c r="P13" s="26"/>
      <c r="Q13" s="28"/>
      <c r="R13" s="26">
        <v>2.1</v>
      </c>
      <c r="S13" s="29">
        <v>10.68</v>
      </c>
      <c r="T13" s="26">
        <v>0.8</v>
      </c>
      <c r="U13" s="26">
        <v>3.2</v>
      </c>
      <c r="V13" s="26">
        <v>5.4</v>
      </c>
      <c r="W13" s="28">
        <v>0.4902777777777778</v>
      </c>
      <c r="X13" s="30" t="s">
        <v>334</v>
      </c>
    </row>
    <row r="14" spans="2:24" ht="13.5">
      <c r="B14" s="31"/>
      <c r="C14" s="32">
        <v>7</v>
      </c>
      <c r="D14" s="33">
        <v>26.7</v>
      </c>
      <c r="E14" s="33">
        <v>32.1</v>
      </c>
      <c r="F14" s="27">
        <v>0.4145833333333333</v>
      </c>
      <c r="G14" s="33">
        <v>23.1</v>
      </c>
      <c r="H14" s="28">
        <v>0.15277777777777776</v>
      </c>
      <c r="I14" s="33">
        <v>68.5</v>
      </c>
      <c r="J14" s="33">
        <v>69.4</v>
      </c>
      <c r="K14" s="33">
        <v>67</v>
      </c>
      <c r="L14" s="33">
        <v>27.7</v>
      </c>
      <c r="M14" s="33">
        <v>29.2</v>
      </c>
      <c r="N14" s="33">
        <v>26.2</v>
      </c>
      <c r="O14" s="33">
        <v>16</v>
      </c>
      <c r="P14" s="33">
        <v>7</v>
      </c>
      <c r="Q14" s="28">
        <v>0.75</v>
      </c>
      <c r="R14" s="33">
        <v>2.5</v>
      </c>
      <c r="S14" s="34">
        <v>11.94</v>
      </c>
      <c r="T14" s="33">
        <v>1.2</v>
      </c>
      <c r="U14" s="33">
        <v>2.9</v>
      </c>
      <c r="V14" s="33">
        <v>8</v>
      </c>
      <c r="W14" s="28">
        <v>0.4284722222222222</v>
      </c>
      <c r="X14" s="35" t="s">
        <v>335</v>
      </c>
    </row>
    <row r="15" spans="2:24" ht="13.5">
      <c r="B15" s="31"/>
      <c r="C15" s="32">
        <v>8</v>
      </c>
      <c r="D15" s="33">
        <v>24.8</v>
      </c>
      <c r="E15" s="33">
        <v>29.9</v>
      </c>
      <c r="F15" s="27">
        <v>0.6416666666666667</v>
      </c>
      <c r="G15" s="33">
        <v>19.4</v>
      </c>
      <c r="H15" s="133" t="s">
        <v>129</v>
      </c>
      <c r="I15" s="33">
        <v>68.9</v>
      </c>
      <c r="J15" s="33">
        <v>70.3</v>
      </c>
      <c r="K15" s="33">
        <v>67.3</v>
      </c>
      <c r="L15" s="33">
        <v>27.5</v>
      </c>
      <c r="M15" s="33">
        <v>29.6</v>
      </c>
      <c r="N15" s="33">
        <v>26.3</v>
      </c>
      <c r="O15" s="33">
        <v>0</v>
      </c>
      <c r="P15" s="33"/>
      <c r="Q15" s="28"/>
      <c r="R15" s="33">
        <v>7.5</v>
      </c>
      <c r="S15" s="34">
        <v>19.53</v>
      </c>
      <c r="T15" s="33">
        <v>1.2</v>
      </c>
      <c r="U15" s="33">
        <v>3.3</v>
      </c>
      <c r="V15" s="33">
        <v>10.1</v>
      </c>
      <c r="W15" s="28">
        <v>0.6097222222222222</v>
      </c>
      <c r="X15" s="35" t="s">
        <v>336</v>
      </c>
    </row>
    <row r="16" spans="2:24" ht="13.5">
      <c r="B16" s="31"/>
      <c r="C16" s="32">
        <v>9</v>
      </c>
      <c r="D16" s="33">
        <v>23.7</v>
      </c>
      <c r="E16" s="33">
        <v>30.6</v>
      </c>
      <c r="F16" s="27">
        <v>0.5555555555555556</v>
      </c>
      <c r="G16" s="33">
        <v>17.6</v>
      </c>
      <c r="H16" s="28">
        <v>0.21875</v>
      </c>
      <c r="I16" s="33">
        <v>69.1</v>
      </c>
      <c r="J16" s="33">
        <v>70.9</v>
      </c>
      <c r="K16" s="33">
        <v>67.3</v>
      </c>
      <c r="L16" s="33">
        <v>26.8</v>
      </c>
      <c r="M16" s="33">
        <v>29.3</v>
      </c>
      <c r="N16" s="33">
        <v>24.3</v>
      </c>
      <c r="O16" s="33">
        <v>0</v>
      </c>
      <c r="P16" s="33"/>
      <c r="Q16" s="28"/>
      <c r="R16" s="33">
        <v>7.8</v>
      </c>
      <c r="S16" s="34">
        <v>21.36</v>
      </c>
      <c r="T16" s="33">
        <v>1</v>
      </c>
      <c r="U16" s="33">
        <v>2.4</v>
      </c>
      <c r="V16" s="33">
        <v>4.8</v>
      </c>
      <c r="W16" s="28">
        <v>0.5631944444444444</v>
      </c>
      <c r="X16" s="35" t="s">
        <v>337</v>
      </c>
    </row>
    <row r="17" spans="2:24" ht="13.5">
      <c r="B17" s="31"/>
      <c r="C17" s="32">
        <v>10</v>
      </c>
      <c r="D17" s="33">
        <v>25</v>
      </c>
      <c r="E17" s="33">
        <v>30.5</v>
      </c>
      <c r="F17" s="27">
        <v>0.6131944444444445</v>
      </c>
      <c r="G17" s="33">
        <v>20.2</v>
      </c>
      <c r="H17" s="28">
        <v>0.24861111111111112</v>
      </c>
      <c r="I17" s="33">
        <v>68.8</v>
      </c>
      <c r="J17" s="33">
        <v>70.1</v>
      </c>
      <c r="K17" s="33">
        <v>67.2</v>
      </c>
      <c r="L17" s="33">
        <v>27.2</v>
      </c>
      <c r="M17" s="33">
        <v>29.5</v>
      </c>
      <c r="N17" s="33">
        <v>25.3</v>
      </c>
      <c r="O17" s="33">
        <v>0</v>
      </c>
      <c r="P17" s="33"/>
      <c r="Q17" s="28"/>
      <c r="R17" s="33">
        <v>8.6</v>
      </c>
      <c r="S17" s="34">
        <v>19.75</v>
      </c>
      <c r="T17" s="33">
        <v>1.1</v>
      </c>
      <c r="U17" s="33">
        <v>2.7</v>
      </c>
      <c r="V17" s="33">
        <v>5.4</v>
      </c>
      <c r="W17" s="28">
        <v>0.4916666666666667</v>
      </c>
      <c r="X17" s="35" t="s">
        <v>338</v>
      </c>
    </row>
    <row r="18" spans="2:24" ht="13.5">
      <c r="B18" s="152" t="s">
        <v>50</v>
      </c>
      <c r="C18" s="36" t="s">
        <v>49</v>
      </c>
      <c r="D18" s="26">
        <f>SUM(D13:D17)</f>
        <v>125.6</v>
      </c>
      <c r="E18" s="26">
        <f>SUM(E13:E17)</f>
        <v>153.1</v>
      </c>
      <c r="F18" s="37"/>
      <c r="G18" s="26">
        <f>SUM(G13:G17)</f>
        <v>102.8</v>
      </c>
      <c r="H18" s="38"/>
      <c r="I18" s="26">
        <f aca="true" t="shared" si="2" ref="I18:P18">SUM(I13:I17)</f>
        <v>344</v>
      </c>
      <c r="J18" s="26">
        <f t="shared" si="2"/>
        <v>350.20000000000005</v>
      </c>
      <c r="K18" s="26">
        <f t="shared" si="2"/>
        <v>336.1</v>
      </c>
      <c r="L18" s="26">
        <f t="shared" si="2"/>
        <v>136.2</v>
      </c>
      <c r="M18" s="26">
        <f t="shared" si="2"/>
        <v>146</v>
      </c>
      <c r="N18" s="26">
        <f t="shared" si="2"/>
        <v>127.8</v>
      </c>
      <c r="O18" s="26">
        <f t="shared" si="2"/>
        <v>16</v>
      </c>
      <c r="P18" s="26">
        <f t="shared" si="2"/>
        <v>7</v>
      </c>
      <c r="Q18" s="38"/>
      <c r="R18" s="26">
        <f>SUM(R13:R17)</f>
        <v>28.5</v>
      </c>
      <c r="S18" s="29">
        <f>SUM(S13:S17)</f>
        <v>83.25999999999999</v>
      </c>
      <c r="T18" s="26">
        <f>SUM(T13:T17)</f>
        <v>5.300000000000001</v>
      </c>
      <c r="U18" s="26">
        <f>SUM(U13:U17)</f>
        <v>14.5</v>
      </c>
      <c r="V18" s="26">
        <f>SUM(V13:V17)</f>
        <v>33.7</v>
      </c>
      <c r="W18" s="38"/>
      <c r="X18" s="30"/>
    </row>
    <row r="19" spans="2:24" ht="13.5">
      <c r="B19" s="153"/>
      <c r="C19" s="39" t="s">
        <v>30</v>
      </c>
      <c r="D19" s="40">
        <f>AVERAGE(D13:D17)</f>
        <v>25.119999999999997</v>
      </c>
      <c r="E19" s="40">
        <f>AVERAGE(E13:E17)</f>
        <v>30.619999999999997</v>
      </c>
      <c r="F19" s="41"/>
      <c r="G19" s="40">
        <f>AVERAGE(G13:G17)</f>
        <v>20.56</v>
      </c>
      <c r="H19" s="42"/>
      <c r="I19" s="40">
        <f aca="true" t="shared" si="3" ref="I19:N19">AVERAGE(I13:I17)</f>
        <v>68.8</v>
      </c>
      <c r="J19" s="40">
        <f t="shared" si="3"/>
        <v>70.04</v>
      </c>
      <c r="K19" s="40">
        <f t="shared" si="3"/>
        <v>67.22</v>
      </c>
      <c r="L19" s="40">
        <f t="shared" si="3"/>
        <v>27.24</v>
      </c>
      <c r="M19" s="40">
        <f t="shared" si="3"/>
        <v>29.2</v>
      </c>
      <c r="N19" s="40">
        <f t="shared" si="3"/>
        <v>25.56</v>
      </c>
      <c r="O19" s="43"/>
      <c r="P19" s="43"/>
      <c r="Q19" s="42"/>
      <c r="R19" s="43"/>
      <c r="S19" s="44">
        <f>AVERAGE(S13:S17)</f>
        <v>16.651999999999997</v>
      </c>
      <c r="T19" s="40">
        <f>AVERAGE(T13:T17)</f>
        <v>1.06</v>
      </c>
      <c r="U19" s="40">
        <f>AVERAGE(U13:U17)</f>
        <v>2.9</v>
      </c>
      <c r="V19" s="40">
        <f>AVERAGE(V13:V17)</f>
        <v>6.74</v>
      </c>
      <c r="W19" s="42"/>
      <c r="X19" s="45"/>
    </row>
    <row r="20" spans="2:24" ht="13.5">
      <c r="B20" s="152" t="s">
        <v>51</v>
      </c>
      <c r="C20" s="36" t="s">
        <v>49</v>
      </c>
      <c r="D20" s="26">
        <f>SUM(D6:D10,D13:D17)</f>
        <v>244.09999999999997</v>
      </c>
      <c r="E20" s="26">
        <f>SUM(E6:E10,E13:E17)</f>
        <v>295.8</v>
      </c>
      <c r="F20" s="37"/>
      <c r="G20" s="26">
        <f>SUM(G6:G10,G13:G17)</f>
        <v>199.1</v>
      </c>
      <c r="H20" s="38"/>
      <c r="I20" s="26">
        <f aca="true" t="shared" si="4" ref="I20:P20">SUM(I6:I10,I13:I17)</f>
        <v>689.6999999999999</v>
      </c>
      <c r="J20" s="26">
        <f t="shared" si="4"/>
        <v>701.9</v>
      </c>
      <c r="K20" s="26">
        <f t="shared" si="4"/>
        <v>674.7</v>
      </c>
      <c r="L20" s="26">
        <f t="shared" si="4"/>
        <v>274.9</v>
      </c>
      <c r="M20" s="26">
        <f t="shared" si="4"/>
        <v>293.4</v>
      </c>
      <c r="N20" s="26">
        <f t="shared" si="4"/>
        <v>259.3</v>
      </c>
      <c r="O20" s="26">
        <f t="shared" si="4"/>
        <v>16</v>
      </c>
      <c r="P20" s="26">
        <f t="shared" si="4"/>
        <v>7</v>
      </c>
      <c r="Q20" s="38"/>
      <c r="R20" s="26">
        <f>SUM(R6:R10,R13:R17)</f>
        <v>52.9</v>
      </c>
      <c r="S20" s="29">
        <f>SUM(S6:S10,S13:S17)</f>
        <v>160.22000000000003</v>
      </c>
      <c r="T20" s="26">
        <f>SUM(T6:T10,T13:T17)</f>
        <v>11.299999999999999</v>
      </c>
      <c r="U20" s="26">
        <f>SUM(U6:U10,U13:U17)</f>
        <v>29.999999999999996</v>
      </c>
      <c r="V20" s="26">
        <f>SUM(V6:V10,V13:V17)</f>
        <v>70.2</v>
      </c>
      <c r="W20" s="38"/>
      <c r="X20" s="30"/>
    </row>
    <row r="21" spans="2:24" ht="13.5">
      <c r="B21" s="153"/>
      <c r="C21" s="39" t="s">
        <v>30</v>
      </c>
      <c r="D21" s="40">
        <f>AVERAGE(D6:D10,D13:D17)</f>
        <v>24.409999999999997</v>
      </c>
      <c r="E21" s="40">
        <f>AVERAGE(E6:E10,E13:E17)</f>
        <v>29.580000000000002</v>
      </c>
      <c r="F21" s="41"/>
      <c r="G21" s="40">
        <f>AVERAGE(G6:G10,G13:G17)</f>
        <v>19.91</v>
      </c>
      <c r="H21" s="42"/>
      <c r="I21" s="40">
        <f aca="true" t="shared" si="5" ref="I21:N21">AVERAGE(I6:I10,I13:I17)</f>
        <v>68.97</v>
      </c>
      <c r="J21" s="40">
        <f t="shared" si="5"/>
        <v>70.19</v>
      </c>
      <c r="K21" s="40">
        <f t="shared" si="5"/>
        <v>67.47</v>
      </c>
      <c r="L21" s="40">
        <f t="shared" si="5"/>
        <v>27.49</v>
      </c>
      <c r="M21" s="40">
        <f t="shared" si="5"/>
        <v>29.339999999999996</v>
      </c>
      <c r="N21" s="40">
        <f t="shared" si="5"/>
        <v>25.93</v>
      </c>
      <c r="O21" s="43"/>
      <c r="P21" s="43"/>
      <c r="Q21" s="42"/>
      <c r="R21" s="43"/>
      <c r="S21" s="44">
        <f>AVERAGE(S6:S10,S13:S17)</f>
        <v>16.022000000000002</v>
      </c>
      <c r="T21" s="40">
        <f>AVERAGE(T6:T10,T13:T17)</f>
        <v>1.13</v>
      </c>
      <c r="U21" s="40">
        <f>AVERAGE(U6:U10,U13:U17)</f>
        <v>2.9999999999999996</v>
      </c>
      <c r="V21" s="40">
        <f>AVERAGE(V6:V10,V13:V17)</f>
        <v>7.0200000000000005</v>
      </c>
      <c r="W21" s="42"/>
      <c r="X21" s="45"/>
    </row>
    <row r="22" spans="2:24" ht="13.5">
      <c r="B22" s="31"/>
      <c r="C22" s="32">
        <v>11</v>
      </c>
      <c r="D22" s="26">
        <v>26.6</v>
      </c>
      <c r="E22" s="26">
        <v>30.8</v>
      </c>
      <c r="F22" s="27">
        <v>0.5701388888888889</v>
      </c>
      <c r="G22" s="26">
        <v>21.2</v>
      </c>
      <c r="H22" s="28">
        <v>0.1361111111111111</v>
      </c>
      <c r="I22" s="26">
        <v>68.6</v>
      </c>
      <c r="J22" s="26">
        <v>69.8</v>
      </c>
      <c r="K22" s="26">
        <v>67.4</v>
      </c>
      <c r="L22" s="26">
        <v>27.2</v>
      </c>
      <c r="M22" s="26">
        <v>29</v>
      </c>
      <c r="N22" s="26">
        <v>25.7</v>
      </c>
      <c r="O22" s="26">
        <v>0</v>
      </c>
      <c r="P22" s="26"/>
      <c r="Q22" s="28"/>
      <c r="R22" s="26">
        <v>4.3</v>
      </c>
      <c r="S22" s="29">
        <v>15.56</v>
      </c>
      <c r="T22" s="26">
        <v>1.4</v>
      </c>
      <c r="U22" s="26">
        <v>3.1</v>
      </c>
      <c r="V22" s="26">
        <v>8.2</v>
      </c>
      <c r="W22" s="28">
        <v>0.4465277777777778</v>
      </c>
      <c r="X22" s="30" t="s">
        <v>339</v>
      </c>
    </row>
    <row r="23" spans="2:24" ht="13.5">
      <c r="B23" s="31"/>
      <c r="C23" s="32">
        <v>12</v>
      </c>
      <c r="D23" s="33">
        <v>24.2</v>
      </c>
      <c r="E23" s="33">
        <v>26.8</v>
      </c>
      <c r="F23" s="27">
        <v>0.22569444444444445</v>
      </c>
      <c r="G23" s="33">
        <v>22</v>
      </c>
      <c r="H23" s="28">
        <v>0.9159722222222223</v>
      </c>
      <c r="I23" s="33">
        <v>69.1</v>
      </c>
      <c r="J23" s="33">
        <v>69.6</v>
      </c>
      <c r="K23" s="33">
        <v>68.6</v>
      </c>
      <c r="L23" s="33">
        <v>26.5</v>
      </c>
      <c r="M23" s="33">
        <v>27.3</v>
      </c>
      <c r="N23" s="33">
        <v>25.9</v>
      </c>
      <c r="O23" s="33">
        <v>90.5</v>
      </c>
      <c r="P23" s="33">
        <v>28</v>
      </c>
      <c r="Q23" s="28">
        <v>0.2916666666666667</v>
      </c>
      <c r="R23" s="33">
        <v>0</v>
      </c>
      <c r="S23" s="34">
        <v>3.98</v>
      </c>
      <c r="T23" s="33">
        <v>1.2</v>
      </c>
      <c r="U23" s="33">
        <v>4.2</v>
      </c>
      <c r="V23" s="33">
        <v>10.5</v>
      </c>
      <c r="W23" s="28">
        <v>0.2465277777777778</v>
      </c>
      <c r="X23" s="35" t="s">
        <v>340</v>
      </c>
    </row>
    <row r="24" spans="2:24" ht="13.5">
      <c r="B24" s="31"/>
      <c r="C24" s="32">
        <v>13</v>
      </c>
      <c r="D24" s="33">
        <v>23.8</v>
      </c>
      <c r="E24" s="33">
        <v>29.5</v>
      </c>
      <c r="F24" s="27">
        <v>0.5812499999999999</v>
      </c>
      <c r="G24" s="33">
        <v>19.7</v>
      </c>
      <c r="H24" s="28">
        <v>0.9777777777777777</v>
      </c>
      <c r="I24" s="33">
        <v>69.1</v>
      </c>
      <c r="J24" s="33">
        <v>70.2</v>
      </c>
      <c r="K24" s="33">
        <v>67.5</v>
      </c>
      <c r="L24" s="33">
        <v>26.6</v>
      </c>
      <c r="M24" s="33">
        <v>29</v>
      </c>
      <c r="N24" s="33">
        <v>24.6</v>
      </c>
      <c r="O24" s="33">
        <v>0</v>
      </c>
      <c r="P24" s="33"/>
      <c r="Q24" s="28"/>
      <c r="R24" s="33">
        <v>8.3</v>
      </c>
      <c r="S24" s="34">
        <v>19.3</v>
      </c>
      <c r="T24" s="33">
        <v>1.1</v>
      </c>
      <c r="U24" s="33">
        <v>2.8</v>
      </c>
      <c r="V24" s="33">
        <v>6.4</v>
      </c>
      <c r="W24" s="28">
        <v>0.5090277777777777</v>
      </c>
      <c r="X24" s="35" t="s">
        <v>341</v>
      </c>
    </row>
    <row r="25" spans="2:24" ht="13.5">
      <c r="B25" s="31"/>
      <c r="C25" s="32">
        <v>14</v>
      </c>
      <c r="D25" s="33">
        <v>23.5</v>
      </c>
      <c r="E25" s="33">
        <v>29.1</v>
      </c>
      <c r="F25" s="27">
        <v>0.6124999999999999</v>
      </c>
      <c r="G25" s="33">
        <v>18.9</v>
      </c>
      <c r="H25" s="28">
        <v>0.13541666666666666</v>
      </c>
      <c r="I25" s="33">
        <v>69.2</v>
      </c>
      <c r="J25" s="33">
        <v>70.4</v>
      </c>
      <c r="K25" s="33">
        <v>67.6</v>
      </c>
      <c r="L25" s="33">
        <v>26</v>
      </c>
      <c r="M25" s="33">
        <v>28.2</v>
      </c>
      <c r="N25" s="33">
        <v>24.3</v>
      </c>
      <c r="O25" s="33">
        <v>0</v>
      </c>
      <c r="P25" s="33"/>
      <c r="Q25" s="28"/>
      <c r="R25" s="33">
        <v>8.1</v>
      </c>
      <c r="S25" s="34">
        <v>17.76</v>
      </c>
      <c r="T25" s="33">
        <v>1</v>
      </c>
      <c r="U25" s="33">
        <v>2.2</v>
      </c>
      <c r="V25" s="33">
        <v>5.9</v>
      </c>
      <c r="W25" s="28">
        <v>0.4708333333333334</v>
      </c>
      <c r="X25" s="35" t="s">
        <v>342</v>
      </c>
    </row>
    <row r="26" spans="2:24" ht="13.5">
      <c r="B26" s="31"/>
      <c r="C26" s="32">
        <v>15</v>
      </c>
      <c r="D26" s="33">
        <v>21.8</v>
      </c>
      <c r="E26" s="33">
        <v>24.9</v>
      </c>
      <c r="F26" s="27">
        <v>0.5493055555555556</v>
      </c>
      <c r="G26" s="33">
        <v>19.8</v>
      </c>
      <c r="H26" s="28">
        <v>0.9770833333333333</v>
      </c>
      <c r="I26" s="33">
        <v>69.6</v>
      </c>
      <c r="J26" s="33">
        <v>70.3</v>
      </c>
      <c r="K26" s="33">
        <v>68.7</v>
      </c>
      <c r="L26" s="33">
        <v>24.8</v>
      </c>
      <c r="M26" s="33">
        <v>25.7</v>
      </c>
      <c r="N26" s="33">
        <v>23.9</v>
      </c>
      <c r="O26" s="33">
        <v>0</v>
      </c>
      <c r="P26" s="33"/>
      <c r="Q26" s="28"/>
      <c r="R26" s="33">
        <v>2</v>
      </c>
      <c r="S26" s="34">
        <v>10.86</v>
      </c>
      <c r="T26" s="33">
        <v>1.2</v>
      </c>
      <c r="U26" s="33">
        <v>2.5</v>
      </c>
      <c r="V26" s="33">
        <v>7.6</v>
      </c>
      <c r="W26" s="28">
        <v>0.1388888888888889</v>
      </c>
      <c r="X26" s="35" t="s">
        <v>343</v>
      </c>
    </row>
    <row r="27" spans="2:24" ht="13.5">
      <c r="B27" s="152" t="s">
        <v>52</v>
      </c>
      <c r="C27" s="36" t="s">
        <v>49</v>
      </c>
      <c r="D27" s="26">
        <f>SUM(D22:D26)</f>
        <v>119.89999999999999</v>
      </c>
      <c r="E27" s="26">
        <f>SUM(E22:E26)</f>
        <v>141.1</v>
      </c>
      <c r="F27" s="37"/>
      <c r="G27" s="26">
        <f>SUM(G22:G26)</f>
        <v>101.60000000000001</v>
      </c>
      <c r="H27" s="38"/>
      <c r="I27" s="26">
        <f aca="true" t="shared" si="6" ref="I27:P27">SUM(I22:I26)</f>
        <v>345.6</v>
      </c>
      <c r="J27" s="26">
        <f t="shared" si="6"/>
        <v>350.3</v>
      </c>
      <c r="K27" s="26">
        <f t="shared" si="6"/>
        <v>339.8</v>
      </c>
      <c r="L27" s="26">
        <f t="shared" si="6"/>
        <v>131.10000000000002</v>
      </c>
      <c r="M27" s="26">
        <f t="shared" si="6"/>
        <v>139.2</v>
      </c>
      <c r="N27" s="26">
        <f t="shared" si="6"/>
        <v>124.39999999999998</v>
      </c>
      <c r="O27" s="26">
        <f t="shared" si="6"/>
        <v>90.5</v>
      </c>
      <c r="P27" s="26">
        <f t="shared" si="6"/>
        <v>28</v>
      </c>
      <c r="Q27" s="38"/>
      <c r="R27" s="26">
        <f>SUM(R22:R26)</f>
        <v>22.700000000000003</v>
      </c>
      <c r="S27" s="29">
        <f>SUM(S22:S26)</f>
        <v>67.46000000000001</v>
      </c>
      <c r="T27" s="26">
        <f>SUM(T22:T26)</f>
        <v>5.8999999999999995</v>
      </c>
      <c r="U27" s="26">
        <f>SUM(U22:U26)</f>
        <v>14.8</v>
      </c>
      <c r="V27" s="26">
        <f>SUM(V22:V26)</f>
        <v>38.6</v>
      </c>
      <c r="W27" s="38"/>
      <c r="X27" s="30"/>
    </row>
    <row r="28" spans="2:24" ht="13.5">
      <c r="B28" s="153"/>
      <c r="C28" s="39" t="s">
        <v>30</v>
      </c>
      <c r="D28" s="40">
        <f>AVERAGE(D22:D26)</f>
        <v>23.979999999999997</v>
      </c>
      <c r="E28" s="40">
        <f>AVERAGE(E22:E26)</f>
        <v>28.22</v>
      </c>
      <c r="F28" s="41"/>
      <c r="G28" s="40">
        <f>AVERAGE(G22:G26)</f>
        <v>20.32</v>
      </c>
      <c r="H28" s="42"/>
      <c r="I28" s="40">
        <f aca="true" t="shared" si="7" ref="I28:N28">AVERAGE(I22:I26)</f>
        <v>69.12</v>
      </c>
      <c r="J28" s="40">
        <f t="shared" si="7"/>
        <v>70.06</v>
      </c>
      <c r="K28" s="40">
        <f t="shared" si="7"/>
        <v>67.96000000000001</v>
      </c>
      <c r="L28" s="40">
        <f t="shared" si="7"/>
        <v>26.220000000000006</v>
      </c>
      <c r="M28" s="40">
        <f t="shared" si="7"/>
        <v>27.839999999999996</v>
      </c>
      <c r="N28" s="40">
        <f t="shared" si="7"/>
        <v>24.879999999999995</v>
      </c>
      <c r="O28" s="43"/>
      <c r="P28" s="43"/>
      <c r="Q28" s="42"/>
      <c r="R28" s="43"/>
      <c r="S28" s="44">
        <f>AVERAGE(S22:S26)</f>
        <v>13.492</v>
      </c>
      <c r="T28" s="40">
        <f>AVERAGE(T22:T26)</f>
        <v>1.18</v>
      </c>
      <c r="U28" s="40">
        <f>AVERAGE(U22:U26)</f>
        <v>2.96</v>
      </c>
      <c r="V28" s="40">
        <f>AVERAGE(V22:V26)</f>
        <v>7.720000000000001</v>
      </c>
      <c r="W28" s="42"/>
      <c r="X28" s="45"/>
    </row>
    <row r="29" spans="2:24" ht="13.5">
      <c r="B29" s="31"/>
      <c r="C29" s="32">
        <v>16</v>
      </c>
      <c r="D29" s="26">
        <v>19.7</v>
      </c>
      <c r="E29" s="26">
        <v>21.9</v>
      </c>
      <c r="F29" s="27">
        <v>0.5152777777777778</v>
      </c>
      <c r="G29" s="26">
        <v>18.3</v>
      </c>
      <c r="H29" s="28">
        <v>0.2611111111111111</v>
      </c>
      <c r="I29" s="26">
        <v>70.1</v>
      </c>
      <c r="J29" s="26">
        <v>70.6</v>
      </c>
      <c r="K29" s="26">
        <v>69.4</v>
      </c>
      <c r="L29" s="26">
        <v>23.7</v>
      </c>
      <c r="M29" s="26">
        <v>24.6</v>
      </c>
      <c r="N29" s="26">
        <v>22.6</v>
      </c>
      <c r="O29" s="26">
        <v>36</v>
      </c>
      <c r="P29" s="26">
        <v>7</v>
      </c>
      <c r="Q29" s="51" t="s">
        <v>344</v>
      </c>
      <c r="R29" s="26">
        <v>0</v>
      </c>
      <c r="S29" s="29">
        <v>2.88</v>
      </c>
      <c r="T29" s="26">
        <v>0.7</v>
      </c>
      <c r="U29" s="26">
        <v>1.7</v>
      </c>
      <c r="V29" s="26">
        <v>3.2</v>
      </c>
      <c r="W29" s="28">
        <v>0.8756944444444444</v>
      </c>
      <c r="X29" s="30" t="s">
        <v>345</v>
      </c>
    </row>
    <row r="30" spans="2:24" ht="13.5">
      <c r="B30" s="31"/>
      <c r="C30" s="32">
        <v>17</v>
      </c>
      <c r="D30" s="33">
        <v>23.4</v>
      </c>
      <c r="E30" s="33">
        <v>29.1</v>
      </c>
      <c r="F30" s="27">
        <v>0.5520833333333334</v>
      </c>
      <c r="G30" s="33">
        <v>18.9</v>
      </c>
      <c r="H30" s="28">
        <v>0.029166666666666664</v>
      </c>
      <c r="I30" s="33">
        <v>69.3</v>
      </c>
      <c r="J30" s="33">
        <v>70.4</v>
      </c>
      <c r="K30" s="33">
        <v>67.9</v>
      </c>
      <c r="L30" s="33">
        <v>24.2</v>
      </c>
      <c r="M30" s="33">
        <v>26.1</v>
      </c>
      <c r="N30" s="33">
        <v>22.4</v>
      </c>
      <c r="O30" s="33">
        <v>38.5</v>
      </c>
      <c r="P30" s="33">
        <v>14.5</v>
      </c>
      <c r="Q30" s="28">
        <v>0.8333333333333334</v>
      </c>
      <c r="R30" s="33">
        <v>3.5</v>
      </c>
      <c r="S30" s="34">
        <v>12.3</v>
      </c>
      <c r="T30" s="33">
        <v>2.1</v>
      </c>
      <c r="U30" s="33">
        <v>7.3</v>
      </c>
      <c r="V30" s="33">
        <v>26.1</v>
      </c>
      <c r="W30" s="28">
        <v>0.8479166666666668</v>
      </c>
      <c r="X30" s="35" t="s">
        <v>346</v>
      </c>
    </row>
    <row r="31" spans="2:24" ht="13.5">
      <c r="B31" s="31"/>
      <c r="C31" s="32">
        <v>18</v>
      </c>
      <c r="D31" s="33">
        <v>23.5</v>
      </c>
      <c r="E31" s="33">
        <v>28.2</v>
      </c>
      <c r="F31" s="27">
        <v>0.6673611111111111</v>
      </c>
      <c r="G31" s="33">
        <v>18.8</v>
      </c>
      <c r="H31" s="133" t="s">
        <v>129</v>
      </c>
      <c r="I31" s="33">
        <v>69.2</v>
      </c>
      <c r="J31" s="33">
        <v>70.6</v>
      </c>
      <c r="K31" s="33">
        <v>67.6</v>
      </c>
      <c r="L31" s="33">
        <v>25.4</v>
      </c>
      <c r="M31" s="33">
        <v>27.8</v>
      </c>
      <c r="N31" s="33">
        <v>23.6</v>
      </c>
      <c r="O31" s="33">
        <v>0</v>
      </c>
      <c r="P31" s="33"/>
      <c r="Q31" s="28"/>
      <c r="R31" s="33">
        <v>9.4</v>
      </c>
      <c r="S31" s="34">
        <v>21.77</v>
      </c>
      <c r="T31" s="33">
        <v>1.7</v>
      </c>
      <c r="U31" s="33">
        <v>4.1</v>
      </c>
      <c r="V31" s="33">
        <v>8.2</v>
      </c>
      <c r="W31" s="28">
        <v>0.5375</v>
      </c>
      <c r="X31" s="35" t="s">
        <v>347</v>
      </c>
    </row>
    <row r="32" spans="2:24" ht="13.5">
      <c r="B32" s="31"/>
      <c r="C32" s="32">
        <v>19</v>
      </c>
      <c r="D32" s="33">
        <v>22.5</v>
      </c>
      <c r="E32" s="33">
        <v>29.1</v>
      </c>
      <c r="F32" s="27">
        <v>0.5951388888888889</v>
      </c>
      <c r="G32" s="33">
        <v>18.4</v>
      </c>
      <c r="H32" s="28">
        <v>0.26666666666666666</v>
      </c>
      <c r="I32" s="33">
        <v>69.4</v>
      </c>
      <c r="J32" s="33">
        <v>70.7</v>
      </c>
      <c r="K32" s="33">
        <v>67.6</v>
      </c>
      <c r="L32" s="33">
        <v>25.2</v>
      </c>
      <c r="M32" s="33">
        <v>27.7</v>
      </c>
      <c r="N32" s="33">
        <v>23.1</v>
      </c>
      <c r="O32" s="33">
        <v>0</v>
      </c>
      <c r="P32" s="33"/>
      <c r="Q32" s="28"/>
      <c r="R32" s="33">
        <v>8.6</v>
      </c>
      <c r="S32" s="34">
        <v>20.96</v>
      </c>
      <c r="T32" s="33">
        <v>1.3</v>
      </c>
      <c r="U32" s="33">
        <v>3</v>
      </c>
      <c r="V32" s="33">
        <v>5.4</v>
      </c>
      <c r="W32" s="28">
        <v>0.5423611111111112</v>
      </c>
      <c r="X32" s="35" t="s">
        <v>348</v>
      </c>
    </row>
    <row r="33" spans="2:24" ht="13.5">
      <c r="B33" s="31"/>
      <c r="C33" s="32">
        <v>20</v>
      </c>
      <c r="D33" s="33">
        <v>21.6</v>
      </c>
      <c r="E33" s="33">
        <v>25.2</v>
      </c>
      <c r="F33" s="27">
        <v>0.6756944444444444</v>
      </c>
      <c r="G33" s="33">
        <v>19.9</v>
      </c>
      <c r="H33" s="28">
        <v>0.9555555555555556</v>
      </c>
      <c r="I33" s="33">
        <v>69.7</v>
      </c>
      <c r="J33" s="33">
        <v>70.3</v>
      </c>
      <c r="K33" s="33">
        <v>68.5</v>
      </c>
      <c r="L33" s="33">
        <v>24.4</v>
      </c>
      <c r="M33" s="33">
        <v>25.3</v>
      </c>
      <c r="N33" s="33">
        <v>23.6</v>
      </c>
      <c r="O33" s="33">
        <v>0.5</v>
      </c>
      <c r="P33" s="33">
        <v>0.5416666666666666</v>
      </c>
      <c r="Q33" s="28">
        <v>0.5416666666666666</v>
      </c>
      <c r="R33" s="33">
        <v>0.2</v>
      </c>
      <c r="S33" s="34">
        <v>6.61</v>
      </c>
      <c r="T33" s="33">
        <v>1</v>
      </c>
      <c r="U33" s="33">
        <v>2.4</v>
      </c>
      <c r="V33" s="33">
        <v>4.1</v>
      </c>
      <c r="W33" s="28">
        <v>0.5479166666666667</v>
      </c>
      <c r="X33" s="35" t="s">
        <v>349</v>
      </c>
    </row>
    <row r="34" spans="2:24" ht="13.5">
      <c r="B34" s="152" t="s">
        <v>53</v>
      </c>
      <c r="C34" s="36" t="s">
        <v>49</v>
      </c>
      <c r="D34" s="26">
        <f>SUM(D29:D33)</f>
        <v>110.69999999999999</v>
      </c>
      <c r="E34" s="26">
        <f>SUM(E29:E33)</f>
        <v>133.5</v>
      </c>
      <c r="F34" s="37"/>
      <c r="G34" s="26">
        <f>SUM(G29:G33)</f>
        <v>94.30000000000001</v>
      </c>
      <c r="H34" s="38"/>
      <c r="I34" s="26">
        <f aca="true" t="shared" si="8" ref="I34:P34">SUM(I29:I33)</f>
        <v>347.7</v>
      </c>
      <c r="J34" s="26">
        <f t="shared" si="8"/>
        <v>352.6</v>
      </c>
      <c r="K34" s="26">
        <f t="shared" si="8"/>
        <v>341</v>
      </c>
      <c r="L34" s="26">
        <f t="shared" si="8"/>
        <v>122.9</v>
      </c>
      <c r="M34" s="26">
        <f t="shared" si="8"/>
        <v>131.5</v>
      </c>
      <c r="N34" s="26">
        <f t="shared" si="8"/>
        <v>115.29999999999998</v>
      </c>
      <c r="O34" s="26">
        <f t="shared" si="8"/>
        <v>75</v>
      </c>
      <c r="P34" s="26">
        <f t="shared" si="8"/>
        <v>22.041666666666668</v>
      </c>
      <c r="Q34" s="38"/>
      <c r="R34" s="26">
        <f>SUM(R29:R33)</f>
        <v>21.7</v>
      </c>
      <c r="S34" s="29">
        <f>SUM(S29:S33)</f>
        <v>64.52000000000001</v>
      </c>
      <c r="T34" s="26">
        <f>SUM(T29:T33)</f>
        <v>6.8</v>
      </c>
      <c r="U34" s="26">
        <f>SUM(U29:U33)</f>
        <v>18.5</v>
      </c>
      <c r="V34" s="26">
        <f>SUM(V29:V33)</f>
        <v>47</v>
      </c>
      <c r="W34" s="38"/>
      <c r="X34" s="30"/>
    </row>
    <row r="35" spans="2:24" ht="13.5">
      <c r="B35" s="153"/>
      <c r="C35" s="39" t="s">
        <v>30</v>
      </c>
      <c r="D35" s="40">
        <f>AVERAGE(D29:D33)</f>
        <v>22.139999999999997</v>
      </c>
      <c r="E35" s="40">
        <f>AVERAGE(E29:E33)</f>
        <v>26.7</v>
      </c>
      <c r="F35" s="41"/>
      <c r="G35" s="40">
        <f>AVERAGE(G29:G33)</f>
        <v>18.860000000000003</v>
      </c>
      <c r="H35" s="42"/>
      <c r="I35" s="40">
        <f aca="true" t="shared" si="9" ref="I35:N35">AVERAGE(I29:I33)</f>
        <v>69.53999999999999</v>
      </c>
      <c r="J35" s="40">
        <f t="shared" si="9"/>
        <v>70.52000000000001</v>
      </c>
      <c r="K35" s="40">
        <f t="shared" si="9"/>
        <v>68.2</v>
      </c>
      <c r="L35" s="40">
        <f t="shared" si="9"/>
        <v>24.580000000000002</v>
      </c>
      <c r="M35" s="40">
        <f t="shared" si="9"/>
        <v>26.3</v>
      </c>
      <c r="N35" s="40">
        <f t="shared" si="9"/>
        <v>23.059999999999995</v>
      </c>
      <c r="O35" s="43"/>
      <c r="P35" s="43"/>
      <c r="Q35" s="42"/>
      <c r="R35" s="43"/>
      <c r="S35" s="44">
        <f>AVERAGE(S29:S33)</f>
        <v>12.904000000000002</v>
      </c>
      <c r="T35" s="40">
        <f>AVERAGE(T29:T33)</f>
        <v>1.3599999999999999</v>
      </c>
      <c r="U35" s="40">
        <f>AVERAGE(U29:U33)</f>
        <v>3.7</v>
      </c>
      <c r="V35" s="40">
        <f>AVERAGE(V29:V33)</f>
        <v>9.4</v>
      </c>
      <c r="W35" s="42"/>
      <c r="X35" s="45"/>
    </row>
    <row r="36" spans="2:24" ht="13.5">
      <c r="B36" s="152" t="s">
        <v>54</v>
      </c>
      <c r="C36" s="36" t="s">
        <v>49</v>
      </c>
      <c r="D36" s="26">
        <f>SUM(D22:D26,D29:D33)</f>
        <v>230.6</v>
      </c>
      <c r="E36" s="26">
        <f>SUM(E22:E26,E29:E33)</f>
        <v>274.59999999999997</v>
      </c>
      <c r="F36" s="37"/>
      <c r="G36" s="26">
        <f>SUM(G22:G26,G29:G33)</f>
        <v>195.90000000000003</v>
      </c>
      <c r="H36" s="38"/>
      <c r="I36" s="26">
        <f aca="true" t="shared" si="10" ref="I36:P36">SUM(I22:I26,I29:I33)</f>
        <v>693.3000000000001</v>
      </c>
      <c r="J36" s="26">
        <f t="shared" si="10"/>
        <v>702.9</v>
      </c>
      <c r="K36" s="26">
        <f t="shared" si="10"/>
        <v>680.8000000000001</v>
      </c>
      <c r="L36" s="26">
        <f t="shared" si="10"/>
        <v>254</v>
      </c>
      <c r="M36" s="26">
        <f t="shared" si="10"/>
        <v>270.7</v>
      </c>
      <c r="N36" s="26">
        <f>SUM(N22:N26,N29:N33)</f>
        <v>239.69999999999996</v>
      </c>
      <c r="O36" s="26">
        <f t="shared" si="10"/>
        <v>165.5</v>
      </c>
      <c r="P36" s="26">
        <f t="shared" si="10"/>
        <v>50.041666666666664</v>
      </c>
      <c r="Q36" s="38"/>
      <c r="R36" s="26">
        <f>SUM(R22:R26,R29:R33)</f>
        <v>44.400000000000006</v>
      </c>
      <c r="S36" s="29">
        <f>SUM(S22:S26,S29:S33)</f>
        <v>131.98000000000002</v>
      </c>
      <c r="T36" s="26">
        <f>SUM(T22:T26,T29:T33)</f>
        <v>12.7</v>
      </c>
      <c r="U36" s="26">
        <f>SUM(U22:U26,U29:U33)</f>
        <v>33.3</v>
      </c>
      <c r="V36" s="26">
        <f>SUM(V22:V26,V29:V33)</f>
        <v>85.60000000000001</v>
      </c>
      <c r="W36" s="38"/>
      <c r="X36" s="30"/>
    </row>
    <row r="37" spans="2:24" ht="13.5">
      <c r="B37" s="153"/>
      <c r="C37" s="39" t="s">
        <v>30</v>
      </c>
      <c r="D37" s="40">
        <f>AVERAGE(D22:D26,D29:D33)</f>
        <v>23.06</v>
      </c>
      <c r="E37" s="40">
        <f>AVERAGE(E22:E26,E29:E33)</f>
        <v>27.459999999999997</v>
      </c>
      <c r="F37" s="41"/>
      <c r="G37" s="40">
        <f>AVERAGE(G22:G26,G29:G33)</f>
        <v>19.590000000000003</v>
      </c>
      <c r="H37" s="42"/>
      <c r="I37" s="40">
        <f aca="true" t="shared" si="11" ref="I37:N37">AVERAGE(I22:I26,I29:I33)</f>
        <v>69.33000000000001</v>
      </c>
      <c r="J37" s="40">
        <f t="shared" si="11"/>
        <v>70.28999999999999</v>
      </c>
      <c r="K37" s="40">
        <f t="shared" si="11"/>
        <v>68.08000000000001</v>
      </c>
      <c r="L37" s="40">
        <f t="shared" si="11"/>
        <v>25.4</v>
      </c>
      <c r="M37" s="40">
        <f t="shared" si="11"/>
        <v>27.07</v>
      </c>
      <c r="N37" s="40">
        <f t="shared" si="11"/>
        <v>23.969999999999995</v>
      </c>
      <c r="O37" s="43"/>
      <c r="P37" s="43"/>
      <c r="Q37" s="42"/>
      <c r="R37" s="43"/>
      <c r="S37" s="44">
        <f>AVERAGE(S22:S26,S29:S33)</f>
        <v>13.198000000000002</v>
      </c>
      <c r="T37" s="40">
        <f>AVERAGE(T22:T26,T29:T33)</f>
        <v>1.27</v>
      </c>
      <c r="U37" s="40">
        <f>AVERAGE(U22:U26,U29:U33)</f>
        <v>3.3299999999999996</v>
      </c>
      <c r="V37" s="40">
        <f>AVERAGE(V22:V26,V29:V33)</f>
        <v>8.56</v>
      </c>
      <c r="W37" s="42"/>
      <c r="X37" s="45"/>
    </row>
    <row r="38" spans="2:24" ht="13.5">
      <c r="B38" s="31"/>
      <c r="C38" s="32">
        <v>21</v>
      </c>
      <c r="D38" s="26">
        <v>21.4</v>
      </c>
      <c r="E38" s="26">
        <v>27.4</v>
      </c>
      <c r="F38" s="27">
        <v>0.5465277777777778</v>
      </c>
      <c r="G38" s="26">
        <v>17.3</v>
      </c>
      <c r="H38" s="28">
        <v>0.26458333333333334</v>
      </c>
      <c r="I38" s="26">
        <v>69.7</v>
      </c>
      <c r="J38" s="26">
        <v>70.9</v>
      </c>
      <c r="K38" s="26">
        <v>68</v>
      </c>
      <c r="L38" s="26">
        <v>24.3</v>
      </c>
      <c r="M38" s="26">
        <v>26.2</v>
      </c>
      <c r="N38" s="26">
        <v>22.6</v>
      </c>
      <c r="O38" s="26">
        <v>0</v>
      </c>
      <c r="P38" s="26"/>
      <c r="Q38" s="28"/>
      <c r="R38" s="26">
        <v>5.2</v>
      </c>
      <c r="S38" s="29">
        <v>16.86</v>
      </c>
      <c r="T38" s="26">
        <v>1</v>
      </c>
      <c r="U38" s="26">
        <v>2.8</v>
      </c>
      <c r="V38" s="26">
        <v>5.4</v>
      </c>
      <c r="W38" s="28">
        <v>0.548611111111111</v>
      </c>
      <c r="X38" s="30" t="s">
        <v>350</v>
      </c>
    </row>
    <row r="39" spans="2:24" ht="13.5">
      <c r="B39" s="31"/>
      <c r="C39" s="32">
        <v>22</v>
      </c>
      <c r="D39" s="33">
        <v>19.3</v>
      </c>
      <c r="E39" s="33">
        <v>21.2</v>
      </c>
      <c r="F39" s="27">
        <v>0.6090277777777778</v>
      </c>
      <c r="G39" s="33">
        <v>16.7</v>
      </c>
      <c r="H39" s="28">
        <v>0.1486111111111111</v>
      </c>
      <c r="I39" s="33">
        <v>70.3</v>
      </c>
      <c r="J39" s="33">
        <v>71.1</v>
      </c>
      <c r="K39" s="33">
        <v>69.6</v>
      </c>
      <c r="L39" s="33">
        <v>23</v>
      </c>
      <c r="M39" s="33">
        <v>23.9</v>
      </c>
      <c r="N39" s="33">
        <v>22.5</v>
      </c>
      <c r="O39" s="33">
        <v>3.5</v>
      </c>
      <c r="P39" s="33">
        <v>1</v>
      </c>
      <c r="Q39" s="51" t="s">
        <v>351</v>
      </c>
      <c r="R39" s="33">
        <v>0</v>
      </c>
      <c r="S39" s="34">
        <v>3.14</v>
      </c>
      <c r="T39" s="33">
        <v>0.8</v>
      </c>
      <c r="U39" s="33">
        <v>2.1</v>
      </c>
      <c r="V39" s="33">
        <v>3.8</v>
      </c>
      <c r="W39" s="28">
        <v>0.3194444444444445</v>
      </c>
      <c r="X39" s="35" t="s">
        <v>352</v>
      </c>
    </row>
    <row r="40" spans="2:24" ht="13.5">
      <c r="B40" s="31"/>
      <c r="C40" s="32">
        <v>23</v>
      </c>
      <c r="D40" s="33">
        <v>21.5</v>
      </c>
      <c r="E40" s="33">
        <v>24.9</v>
      </c>
      <c r="F40" s="27">
        <v>0.6201388888888889</v>
      </c>
      <c r="G40" s="33">
        <v>18.6</v>
      </c>
      <c r="H40" s="28">
        <v>0.2590277777777778</v>
      </c>
      <c r="I40" s="33">
        <v>69.7</v>
      </c>
      <c r="J40" s="33">
        <v>70.5</v>
      </c>
      <c r="K40" s="33">
        <v>68.7</v>
      </c>
      <c r="L40" s="33">
        <v>23.4</v>
      </c>
      <c r="M40" s="33">
        <v>24.6</v>
      </c>
      <c r="N40" s="33">
        <v>22.2</v>
      </c>
      <c r="O40" s="33">
        <v>0</v>
      </c>
      <c r="P40" s="33"/>
      <c r="Q40" s="28"/>
      <c r="R40" s="33">
        <v>1.1</v>
      </c>
      <c r="S40" s="34">
        <v>8.15</v>
      </c>
      <c r="T40" s="33">
        <v>0.8</v>
      </c>
      <c r="U40" s="33">
        <v>2.1</v>
      </c>
      <c r="V40" s="33">
        <v>4.4</v>
      </c>
      <c r="W40" s="28">
        <v>0.3833333333333333</v>
      </c>
      <c r="X40" s="35" t="s">
        <v>353</v>
      </c>
    </row>
    <row r="41" spans="2:24" ht="13.5">
      <c r="B41" s="31"/>
      <c r="C41" s="32">
        <v>24</v>
      </c>
      <c r="D41" s="33">
        <v>21.7</v>
      </c>
      <c r="E41" s="33">
        <v>26.5</v>
      </c>
      <c r="F41" s="27">
        <v>0.3888888888888889</v>
      </c>
      <c r="G41" s="33">
        <v>18.9</v>
      </c>
      <c r="H41" s="28">
        <v>0.28611111111111115</v>
      </c>
      <c r="I41" s="33">
        <v>69.6</v>
      </c>
      <c r="J41" s="33">
        <v>70.5</v>
      </c>
      <c r="K41" s="33">
        <v>67.9</v>
      </c>
      <c r="L41" s="33">
        <v>23.7</v>
      </c>
      <c r="M41" s="33">
        <v>25</v>
      </c>
      <c r="N41" s="33">
        <v>22.6</v>
      </c>
      <c r="O41" s="33">
        <v>0</v>
      </c>
      <c r="P41" s="33"/>
      <c r="Q41" s="28"/>
      <c r="R41" s="33">
        <v>3.3</v>
      </c>
      <c r="S41" s="34">
        <v>10.13</v>
      </c>
      <c r="T41" s="33">
        <v>0.7</v>
      </c>
      <c r="U41" s="33">
        <v>1.6</v>
      </c>
      <c r="V41" s="33">
        <v>3.3</v>
      </c>
      <c r="W41" s="28">
        <v>0.4895833333333333</v>
      </c>
      <c r="X41" s="35" t="s">
        <v>354</v>
      </c>
    </row>
    <row r="42" spans="2:24" ht="13.5">
      <c r="B42" s="31"/>
      <c r="C42" s="32">
        <v>25</v>
      </c>
      <c r="D42" s="33">
        <v>21.6</v>
      </c>
      <c r="E42" s="33">
        <v>27.6</v>
      </c>
      <c r="F42" s="27">
        <v>0.5590277777777778</v>
      </c>
      <c r="G42" s="33">
        <v>16.8</v>
      </c>
      <c r="H42" s="28">
        <v>0.24861111111111112</v>
      </c>
      <c r="I42" s="33">
        <v>69.6</v>
      </c>
      <c r="J42" s="33">
        <v>71.1</v>
      </c>
      <c r="K42" s="33">
        <v>67.8</v>
      </c>
      <c r="L42" s="33">
        <v>24</v>
      </c>
      <c r="M42" s="33">
        <v>26.6</v>
      </c>
      <c r="N42" s="33">
        <v>21.8</v>
      </c>
      <c r="O42" s="33">
        <v>0</v>
      </c>
      <c r="P42" s="33"/>
      <c r="Q42" s="28"/>
      <c r="R42" s="33">
        <v>10.2</v>
      </c>
      <c r="S42" s="34">
        <v>20.8</v>
      </c>
      <c r="T42" s="33">
        <v>1.1</v>
      </c>
      <c r="U42" s="33">
        <v>2.6</v>
      </c>
      <c r="V42" s="33">
        <v>5.6</v>
      </c>
      <c r="W42" s="28">
        <v>0.5076388888888889</v>
      </c>
      <c r="X42" s="35" t="s">
        <v>355</v>
      </c>
    </row>
    <row r="43" spans="2:24" ht="13.5">
      <c r="B43" s="152" t="s">
        <v>55</v>
      </c>
      <c r="C43" s="36" t="s">
        <v>49</v>
      </c>
      <c r="D43" s="26">
        <f>SUM(D38:D42)</f>
        <v>105.5</v>
      </c>
      <c r="E43" s="26">
        <f>SUM(E38:E42)</f>
        <v>127.6</v>
      </c>
      <c r="F43" s="37"/>
      <c r="G43" s="26">
        <f>SUM(G38:G42)</f>
        <v>88.3</v>
      </c>
      <c r="H43" s="38"/>
      <c r="I43" s="26">
        <f aca="true" t="shared" si="12" ref="I43:P43">SUM(I38:I42)</f>
        <v>348.9</v>
      </c>
      <c r="J43" s="26">
        <f t="shared" si="12"/>
        <v>354.1</v>
      </c>
      <c r="K43" s="26">
        <f t="shared" si="12"/>
        <v>342.00000000000006</v>
      </c>
      <c r="L43" s="26">
        <f t="shared" si="12"/>
        <v>118.39999999999999</v>
      </c>
      <c r="M43" s="26">
        <f t="shared" si="12"/>
        <v>126.29999999999998</v>
      </c>
      <c r="N43" s="26">
        <f t="shared" si="12"/>
        <v>111.7</v>
      </c>
      <c r="O43" s="26">
        <f t="shared" si="12"/>
        <v>3.5</v>
      </c>
      <c r="P43" s="26">
        <f t="shared" si="12"/>
        <v>1</v>
      </c>
      <c r="Q43" s="38"/>
      <c r="R43" s="26">
        <f>SUM(R38:R42)</f>
        <v>19.8</v>
      </c>
      <c r="S43" s="29">
        <f>SUM(S38:S42)</f>
        <v>59.08</v>
      </c>
      <c r="T43" s="26">
        <f>SUM(T38:T42)</f>
        <v>4.4</v>
      </c>
      <c r="U43" s="26">
        <f>SUM(U38:U42)</f>
        <v>11.2</v>
      </c>
      <c r="V43" s="26">
        <f>SUM(V38:V42)</f>
        <v>22.5</v>
      </c>
      <c r="W43" s="38"/>
      <c r="X43" s="30"/>
    </row>
    <row r="44" spans="2:24" ht="13.5">
      <c r="B44" s="153"/>
      <c r="C44" s="39" t="s">
        <v>30</v>
      </c>
      <c r="D44" s="40">
        <f>AVERAGE(D38:D42)</f>
        <v>21.1</v>
      </c>
      <c r="E44" s="40">
        <f>AVERAGE(E38:E42)</f>
        <v>25.52</v>
      </c>
      <c r="F44" s="41"/>
      <c r="G44" s="40">
        <f>AVERAGE(G38:G42)</f>
        <v>17.66</v>
      </c>
      <c r="H44" s="42"/>
      <c r="I44" s="40">
        <f aca="true" t="shared" si="13" ref="I44:N44">AVERAGE(I38:I42)</f>
        <v>69.78</v>
      </c>
      <c r="J44" s="40">
        <f t="shared" si="13"/>
        <v>70.82000000000001</v>
      </c>
      <c r="K44" s="40">
        <f t="shared" si="13"/>
        <v>68.4</v>
      </c>
      <c r="L44" s="40">
        <f t="shared" si="13"/>
        <v>23.68</v>
      </c>
      <c r="M44" s="40">
        <f t="shared" si="13"/>
        <v>25.259999999999998</v>
      </c>
      <c r="N44" s="40">
        <f t="shared" si="13"/>
        <v>22.34</v>
      </c>
      <c r="O44" s="43"/>
      <c r="P44" s="43"/>
      <c r="Q44" s="42"/>
      <c r="R44" s="43"/>
      <c r="S44" s="44">
        <f>AVERAGE(S38:S42)</f>
        <v>11.815999999999999</v>
      </c>
      <c r="T44" s="40">
        <f>AVERAGE(T38:T42)</f>
        <v>0.8800000000000001</v>
      </c>
      <c r="U44" s="40">
        <f>AVERAGE(U38:U42)</f>
        <v>2.2399999999999998</v>
      </c>
      <c r="V44" s="40">
        <f>AVERAGE(V38:V42)</f>
        <v>4.5</v>
      </c>
      <c r="W44" s="42"/>
      <c r="X44" s="45"/>
    </row>
    <row r="45" spans="2:24" ht="13.5">
      <c r="B45" s="31"/>
      <c r="C45" s="32">
        <v>26</v>
      </c>
      <c r="D45" s="26">
        <v>22.2</v>
      </c>
      <c r="E45" s="26">
        <v>28.2</v>
      </c>
      <c r="F45" s="27">
        <v>0.6451388888888888</v>
      </c>
      <c r="G45" s="26">
        <v>17.4</v>
      </c>
      <c r="H45" s="28">
        <v>0.2548611111111111</v>
      </c>
      <c r="I45" s="26">
        <v>69.5</v>
      </c>
      <c r="J45" s="26">
        <v>70.9</v>
      </c>
      <c r="K45" s="26">
        <v>67.7</v>
      </c>
      <c r="L45" s="26">
        <v>24.2</v>
      </c>
      <c r="M45" s="26">
        <v>26.6</v>
      </c>
      <c r="N45" s="26">
        <v>22.1</v>
      </c>
      <c r="O45" s="26">
        <v>0</v>
      </c>
      <c r="P45" s="26"/>
      <c r="Q45" s="28"/>
      <c r="R45" s="26">
        <v>9.8</v>
      </c>
      <c r="S45" s="29">
        <v>20.52</v>
      </c>
      <c r="T45" s="26">
        <v>1.3</v>
      </c>
      <c r="U45" s="26">
        <v>3.5</v>
      </c>
      <c r="V45" s="26">
        <v>6.1</v>
      </c>
      <c r="W45" s="28">
        <v>0.6354166666666666</v>
      </c>
      <c r="X45" s="30" t="s">
        <v>356</v>
      </c>
    </row>
    <row r="46" spans="2:24" ht="13.5">
      <c r="B46" s="31"/>
      <c r="C46" s="32">
        <v>27</v>
      </c>
      <c r="D46" s="33">
        <v>23.2</v>
      </c>
      <c r="E46" s="33">
        <v>27.9</v>
      </c>
      <c r="F46" s="27">
        <v>0.4777777777777778</v>
      </c>
      <c r="G46" s="33">
        <v>17.6</v>
      </c>
      <c r="H46" s="28">
        <v>0.24791666666666667</v>
      </c>
      <c r="I46" s="33">
        <v>69.3</v>
      </c>
      <c r="J46" s="33">
        <v>70.9</v>
      </c>
      <c r="K46" s="33">
        <v>67.7</v>
      </c>
      <c r="L46" s="33">
        <v>23.9</v>
      </c>
      <c r="M46" s="33">
        <v>25.2</v>
      </c>
      <c r="N46" s="33">
        <v>22.5</v>
      </c>
      <c r="O46" s="33">
        <v>0.5</v>
      </c>
      <c r="P46" s="33">
        <v>0.5</v>
      </c>
      <c r="Q46" s="28">
        <v>0.9583333333333334</v>
      </c>
      <c r="R46" s="33">
        <v>3.3</v>
      </c>
      <c r="S46" s="34">
        <v>10.27</v>
      </c>
      <c r="T46" s="33">
        <v>1.2</v>
      </c>
      <c r="U46" s="33">
        <v>3.7</v>
      </c>
      <c r="V46" s="33">
        <v>9.1</v>
      </c>
      <c r="W46" s="28">
        <v>0.8284722222222222</v>
      </c>
      <c r="X46" s="35" t="s">
        <v>357</v>
      </c>
    </row>
    <row r="47" spans="2:24" ht="13.5">
      <c r="B47" s="31"/>
      <c r="C47" s="32">
        <v>28</v>
      </c>
      <c r="D47" s="33">
        <v>21.9</v>
      </c>
      <c r="E47" s="33">
        <v>26.3</v>
      </c>
      <c r="F47" s="27">
        <v>0.17430555555555557</v>
      </c>
      <c r="G47" s="33">
        <v>14.7</v>
      </c>
      <c r="H47" s="133" t="s">
        <v>129</v>
      </c>
      <c r="I47" s="33">
        <v>69.7</v>
      </c>
      <c r="J47" s="33">
        <v>71.9</v>
      </c>
      <c r="K47" s="33">
        <v>68.7</v>
      </c>
      <c r="L47" s="33">
        <v>23.9</v>
      </c>
      <c r="M47" s="33">
        <v>24.6</v>
      </c>
      <c r="N47" s="33">
        <v>22.2</v>
      </c>
      <c r="O47" s="33">
        <v>4</v>
      </c>
      <c r="P47" s="33">
        <v>3.5</v>
      </c>
      <c r="Q47" s="28">
        <v>0.2916666666666667</v>
      </c>
      <c r="R47" s="33">
        <v>1.8</v>
      </c>
      <c r="S47" s="34">
        <v>4.67</v>
      </c>
      <c r="T47" s="33">
        <v>1.3</v>
      </c>
      <c r="U47" s="33">
        <v>3.4</v>
      </c>
      <c r="V47" s="33">
        <v>8</v>
      </c>
      <c r="W47" s="28">
        <v>0.6486111111111111</v>
      </c>
      <c r="X47" s="35" t="s">
        <v>358</v>
      </c>
    </row>
    <row r="48" spans="2:24" ht="13.5">
      <c r="B48" s="31"/>
      <c r="C48" s="32">
        <v>29</v>
      </c>
      <c r="D48" s="33">
        <v>18.7</v>
      </c>
      <c r="E48" s="33">
        <v>26</v>
      </c>
      <c r="F48" s="27">
        <v>0.6131944444444445</v>
      </c>
      <c r="G48" s="33">
        <v>12.2</v>
      </c>
      <c r="H48" s="28">
        <v>0.2354166666666667</v>
      </c>
      <c r="I48" s="33">
        <v>70.4</v>
      </c>
      <c r="J48" s="33">
        <v>72.7</v>
      </c>
      <c r="K48" s="33">
        <v>68</v>
      </c>
      <c r="L48" s="33">
        <v>22.5</v>
      </c>
      <c r="M48" s="33">
        <v>24.9</v>
      </c>
      <c r="N48" s="33">
        <v>20.2</v>
      </c>
      <c r="O48" s="33">
        <v>0</v>
      </c>
      <c r="P48" s="33"/>
      <c r="Q48" s="28"/>
      <c r="R48" s="33">
        <v>10.1</v>
      </c>
      <c r="S48" s="34">
        <v>20.35</v>
      </c>
      <c r="T48" s="33">
        <v>1.4</v>
      </c>
      <c r="U48" s="33">
        <v>3</v>
      </c>
      <c r="V48" s="33">
        <v>5.9</v>
      </c>
      <c r="W48" s="28">
        <v>0.5499999999999999</v>
      </c>
      <c r="X48" s="35" t="s">
        <v>359</v>
      </c>
    </row>
    <row r="49" spans="2:24" ht="13.5">
      <c r="B49" s="31"/>
      <c r="C49" s="32">
        <v>30</v>
      </c>
      <c r="D49" s="33">
        <v>18.8</v>
      </c>
      <c r="E49" s="33">
        <v>25.5</v>
      </c>
      <c r="F49" s="27">
        <v>0.6145833333333334</v>
      </c>
      <c r="G49" s="33">
        <v>14.8</v>
      </c>
      <c r="H49" s="28">
        <v>0.904861111111111</v>
      </c>
      <c r="I49" s="33">
        <v>70.4</v>
      </c>
      <c r="J49" s="33">
        <v>71.8</v>
      </c>
      <c r="K49" s="33">
        <v>68.2</v>
      </c>
      <c r="L49" s="33">
        <v>22.2</v>
      </c>
      <c r="M49" s="33">
        <v>24.1</v>
      </c>
      <c r="N49" s="33">
        <v>20.9</v>
      </c>
      <c r="O49" s="33">
        <v>0</v>
      </c>
      <c r="P49" s="33"/>
      <c r="Q49" s="28"/>
      <c r="R49" s="33">
        <v>6.8</v>
      </c>
      <c r="S49" s="34">
        <v>15.15</v>
      </c>
      <c r="T49" s="33">
        <v>1.2</v>
      </c>
      <c r="U49" s="33">
        <v>2.8</v>
      </c>
      <c r="V49" s="33">
        <v>6.2</v>
      </c>
      <c r="W49" s="28">
        <v>0.6236111111111111</v>
      </c>
      <c r="X49" s="35" t="s">
        <v>360</v>
      </c>
    </row>
    <row r="50" spans="2:24" ht="13.5">
      <c r="B50" s="31"/>
      <c r="C50" s="32"/>
      <c r="D50" s="33"/>
      <c r="E50" s="33"/>
      <c r="F50" s="27"/>
      <c r="G50" s="33"/>
      <c r="H50" s="28"/>
      <c r="I50" s="33"/>
      <c r="J50" s="33"/>
      <c r="K50" s="33"/>
      <c r="L50" s="33"/>
      <c r="M50" s="33"/>
      <c r="N50" s="33"/>
      <c r="O50" s="33"/>
      <c r="P50" s="33"/>
      <c r="Q50" s="28"/>
      <c r="R50" s="33"/>
      <c r="S50" s="34"/>
      <c r="T50" s="33"/>
      <c r="U50" s="33"/>
      <c r="V50" s="33"/>
      <c r="W50" s="28"/>
      <c r="X50" s="35"/>
    </row>
    <row r="51" spans="2:24" ht="13.5">
      <c r="B51" s="152" t="s">
        <v>56</v>
      </c>
      <c r="C51" s="36" t="s">
        <v>49</v>
      </c>
      <c r="D51" s="26">
        <f>SUM(D45:D50)</f>
        <v>104.8</v>
      </c>
      <c r="E51" s="26">
        <f>SUM(E45:E50)</f>
        <v>133.89999999999998</v>
      </c>
      <c r="F51" s="37"/>
      <c r="G51" s="26">
        <f>SUM(G45:G50)</f>
        <v>76.7</v>
      </c>
      <c r="H51" s="38"/>
      <c r="I51" s="26">
        <f aca="true" t="shared" si="14" ref="I51:P51">SUM(I45:I50)</f>
        <v>349.29999999999995</v>
      </c>
      <c r="J51" s="26">
        <f t="shared" si="14"/>
        <v>358.20000000000005</v>
      </c>
      <c r="K51" s="26">
        <f t="shared" si="14"/>
        <v>340.3</v>
      </c>
      <c r="L51" s="26">
        <f t="shared" si="14"/>
        <v>116.7</v>
      </c>
      <c r="M51" s="26">
        <f t="shared" si="14"/>
        <v>125.4</v>
      </c>
      <c r="N51" s="26">
        <f t="shared" si="14"/>
        <v>107.9</v>
      </c>
      <c r="O51" s="26">
        <f t="shared" si="14"/>
        <v>4.5</v>
      </c>
      <c r="P51" s="26">
        <f t="shared" si="14"/>
        <v>4</v>
      </c>
      <c r="Q51" s="38"/>
      <c r="R51" s="26">
        <f>SUM(R45:R50)</f>
        <v>31.8</v>
      </c>
      <c r="S51" s="29">
        <f>SUM(S45:S50)</f>
        <v>70.96000000000001</v>
      </c>
      <c r="T51" s="26">
        <f>SUM(T45:T50)</f>
        <v>6.3999999999999995</v>
      </c>
      <c r="U51" s="26">
        <f>SUM(U45:U50)</f>
        <v>16.4</v>
      </c>
      <c r="V51" s="26">
        <f>SUM(V45:V50)</f>
        <v>35.300000000000004</v>
      </c>
      <c r="W51" s="38"/>
      <c r="X51" s="30"/>
    </row>
    <row r="52" spans="2:24" ht="13.5">
      <c r="B52" s="153"/>
      <c r="C52" s="39" t="s">
        <v>30</v>
      </c>
      <c r="D52" s="40">
        <f>AVERAGE(D45:D50)</f>
        <v>20.96</v>
      </c>
      <c r="E52" s="40">
        <f>AVERAGE(E45:E50)</f>
        <v>26.779999999999994</v>
      </c>
      <c r="F52" s="41"/>
      <c r="G52" s="40">
        <f>AVERAGE(G45:G50)</f>
        <v>15.34</v>
      </c>
      <c r="H52" s="42"/>
      <c r="I52" s="40">
        <f aca="true" t="shared" si="15" ref="I52:N52">AVERAGE(I45:I50)</f>
        <v>69.85999999999999</v>
      </c>
      <c r="J52" s="40">
        <f t="shared" si="15"/>
        <v>71.64000000000001</v>
      </c>
      <c r="K52" s="40">
        <f t="shared" si="15"/>
        <v>68.06</v>
      </c>
      <c r="L52" s="40">
        <f t="shared" si="15"/>
        <v>23.34</v>
      </c>
      <c r="M52" s="40">
        <f t="shared" si="15"/>
        <v>25.080000000000002</v>
      </c>
      <c r="N52" s="40">
        <f t="shared" si="15"/>
        <v>21.580000000000002</v>
      </c>
      <c r="O52" s="43"/>
      <c r="P52" s="43"/>
      <c r="Q52" s="42"/>
      <c r="R52" s="43"/>
      <c r="S52" s="44">
        <f>AVERAGE(S45:S50)</f>
        <v>14.192000000000002</v>
      </c>
      <c r="T52" s="40">
        <f>AVERAGE(T45:T50)</f>
        <v>1.2799999999999998</v>
      </c>
      <c r="U52" s="40">
        <f>AVERAGE(U45:U50)</f>
        <v>3.28</v>
      </c>
      <c r="V52" s="40">
        <f>AVERAGE(V45:V50)</f>
        <v>7.0600000000000005</v>
      </c>
      <c r="W52" s="42"/>
      <c r="X52" s="45"/>
    </row>
    <row r="53" spans="2:24" ht="13.5">
      <c r="B53" s="152" t="s">
        <v>57</v>
      </c>
      <c r="C53" s="36" t="s">
        <v>49</v>
      </c>
      <c r="D53" s="26">
        <f>SUM(D38:D42,D45:D50)</f>
        <v>210.3</v>
      </c>
      <c r="E53" s="26">
        <f>SUM(E38:E42,E45:E50)</f>
        <v>261.5</v>
      </c>
      <c r="F53" s="37"/>
      <c r="G53" s="26">
        <f>SUM(G38:G42,G45:G50)</f>
        <v>164.99999999999997</v>
      </c>
      <c r="H53" s="38"/>
      <c r="I53" s="26">
        <f aca="true" t="shared" si="16" ref="I53:P53">SUM(I38:I42,I45:I50)</f>
        <v>698.1999999999999</v>
      </c>
      <c r="J53" s="26">
        <f t="shared" si="16"/>
        <v>712.3</v>
      </c>
      <c r="K53" s="26">
        <f t="shared" si="16"/>
        <v>682.3000000000001</v>
      </c>
      <c r="L53" s="26">
        <f t="shared" si="16"/>
        <v>235.1</v>
      </c>
      <c r="M53" s="26">
        <f t="shared" si="16"/>
        <v>251.69999999999996</v>
      </c>
      <c r="N53" s="26">
        <f t="shared" si="16"/>
        <v>219.6</v>
      </c>
      <c r="O53" s="26">
        <f t="shared" si="16"/>
        <v>8</v>
      </c>
      <c r="P53" s="26">
        <f t="shared" si="16"/>
        <v>5</v>
      </c>
      <c r="Q53" s="38"/>
      <c r="R53" s="26">
        <f>SUM(R38:R42,R45:R50)</f>
        <v>51.599999999999994</v>
      </c>
      <c r="S53" s="29">
        <f>SUM(S38:S42,S45:S50)</f>
        <v>130.04</v>
      </c>
      <c r="T53" s="26">
        <f>SUM(T38:T42,T45:T50)</f>
        <v>10.8</v>
      </c>
      <c r="U53" s="26">
        <f>SUM(U38:U42,U45:U50)</f>
        <v>27.599999999999998</v>
      </c>
      <c r="V53" s="26">
        <f>SUM(V38:V42,V45:V50)</f>
        <v>57.800000000000004</v>
      </c>
      <c r="W53" s="38"/>
      <c r="X53" s="30"/>
    </row>
    <row r="54" spans="2:24" ht="13.5">
      <c r="B54" s="153"/>
      <c r="C54" s="39" t="s">
        <v>30</v>
      </c>
      <c r="D54" s="40">
        <f>AVERAGE(D38:D42,D45:D50)</f>
        <v>21.03</v>
      </c>
      <c r="E54" s="40">
        <f>AVERAGE(E38:E42,E45:E50)</f>
        <v>26.15</v>
      </c>
      <c r="F54" s="41"/>
      <c r="G54" s="40">
        <f>AVERAGE(G38:G42,G45:G50)</f>
        <v>16.499999999999996</v>
      </c>
      <c r="H54" s="42"/>
      <c r="I54" s="40">
        <f aca="true" t="shared" si="17" ref="I54:N54">AVERAGE(I38:I42,I45:I50)</f>
        <v>69.82</v>
      </c>
      <c r="J54" s="40">
        <f t="shared" si="17"/>
        <v>71.22999999999999</v>
      </c>
      <c r="K54" s="40">
        <f t="shared" si="17"/>
        <v>68.23</v>
      </c>
      <c r="L54" s="40">
        <f t="shared" si="17"/>
        <v>23.509999999999998</v>
      </c>
      <c r="M54" s="40">
        <f t="shared" si="17"/>
        <v>25.169999999999995</v>
      </c>
      <c r="N54" s="40">
        <f t="shared" si="17"/>
        <v>21.96</v>
      </c>
      <c r="O54" s="43"/>
      <c r="P54" s="43"/>
      <c r="Q54" s="42"/>
      <c r="R54" s="43"/>
      <c r="S54" s="44">
        <f>AVERAGE(S38:S42,S45:S50)</f>
        <v>13.004</v>
      </c>
      <c r="T54" s="40">
        <f>AVERAGE(T38:T42,T45:T50)</f>
        <v>1.08</v>
      </c>
      <c r="U54" s="40">
        <f>AVERAGE(U38:U42,U45:U50)</f>
        <v>2.76</v>
      </c>
      <c r="V54" s="40">
        <f>AVERAGE(V38:V42,V45:V50)</f>
        <v>5.78</v>
      </c>
      <c r="W54" s="42"/>
      <c r="X54" s="45"/>
    </row>
    <row r="55" spans="2:24" ht="13.5">
      <c r="B55" s="152" t="s">
        <v>28</v>
      </c>
      <c r="C55" s="36" t="s">
        <v>49</v>
      </c>
      <c r="D55" s="26">
        <f>SUM(D6:D10,D13:D17,D22:D26,D29:D33,D38:D42,D45:D50)</f>
        <v>685.0000000000001</v>
      </c>
      <c r="E55" s="26">
        <f>SUM(E6:E10,E13:E17,E22:E26,E29:E33,E38:E42,E45:E50)</f>
        <v>831.9000000000001</v>
      </c>
      <c r="F55" s="37"/>
      <c r="G55" s="26">
        <f>SUM(G6:G10,G13:G17,G22:G26,G29:G33,G38:G42,G45:G50)</f>
        <v>560</v>
      </c>
      <c r="H55" s="38"/>
      <c r="I55" s="26">
        <f aca="true" t="shared" si="18" ref="I55:O55">SUM(I6:I10,I13:I17,I22:I26,I29:I33,I38:I42,I45:I50)</f>
        <v>2081.2</v>
      </c>
      <c r="J55" s="26">
        <f t="shared" si="18"/>
        <v>2117.1000000000004</v>
      </c>
      <c r="K55" s="26">
        <f t="shared" si="18"/>
        <v>2037.8000000000002</v>
      </c>
      <c r="L55" s="26">
        <f t="shared" si="18"/>
        <v>764</v>
      </c>
      <c r="M55" s="26">
        <f t="shared" si="18"/>
        <v>815.8000000000002</v>
      </c>
      <c r="N55" s="26">
        <f t="shared" si="18"/>
        <v>718.6000000000001</v>
      </c>
      <c r="O55" s="26">
        <f t="shared" si="18"/>
        <v>189.5</v>
      </c>
      <c r="P55" s="26"/>
      <c r="Q55" s="38"/>
      <c r="R55" s="26">
        <f>SUM(R6:R10,R13:R17,R22:R26,R29:R33,R38:R42,R45:R50)</f>
        <v>148.9</v>
      </c>
      <c r="S55" s="29">
        <f>SUM(S6:S10,S13:S17,S22:S26,S29:S33,S38:S42,S45:S50)</f>
        <v>422.23999999999995</v>
      </c>
      <c r="T55" s="26">
        <f>SUM(T6:T10,T13:T17,T22:T26,T29:T33,T38:T42,T45:T50)</f>
        <v>34.800000000000004</v>
      </c>
      <c r="U55" s="26">
        <f>SUM(U6:U10,U13:U17,U22:U26,U29:U33,U38:U42,U45:U50)</f>
        <v>90.89999999999998</v>
      </c>
      <c r="V55" s="26">
        <f>SUM(V6:V10,V13:V17,V22:V26,V29:V33,V38:V42,V45:V50)</f>
        <v>213.60000000000002</v>
      </c>
      <c r="W55" s="38"/>
      <c r="X55" s="30"/>
    </row>
    <row r="56" spans="2:24" ht="13.5">
      <c r="B56" s="153" t="s">
        <v>58</v>
      </c>
      <c r="C56" s="39" t="s">
        <v>30</v>
      </c>
      <c r="D56" s="40">
        <f>AVERAGE(D6:D10,D13:D17,D22:D26,D29:D33,D38:D42,D45:D50)</f>
        <v>22.833333333333336</v>
      </c>
      <c r="E56" s="40">
        <f>AVERAGE(E6:E10,E13:E17,E22:E26,E29:E33,E38:E42,E45:E50)</f>
        <v>27.730000000000004</v>
      </c>
      <c r="F56" s="41"/>
      <c r="G56" s="40">
        <f>AVERAGE(G6:G10,G13:G17,G22:G26,G29:G33,G38:G42,G45:G50)</f>
        <v>18.666666666666668</v>
      </c>
      <c r="H56" s="42"/>
      <c r="I56" s="40">
        <f aca="true" t="shared" si="19" ref="I56:N56">AVERAGE(I6:I10,I13:I17,I22:I26,I29:I33,I38:I42,I45:I50)</f>
        <v>69.37333333333332</v>
      </c>
      <c r="J56" s="40">
        <f t="shared" si="19"/>
        <v>70.57000000000001</v>
      </c>
      <c r="K56" s="40">
        <f t="shared" si="19"/>
        <v>67.92666666666668</v>
      </c>
      <c r="L56" s="40">
        <f t="shared" si="19"/>
        <v>25.466666666666665</v>
      </c>
      <c r="M56" s="40">
        <f t="shared" si="19"/>
        <v>27.19333333333334</v>
      </c>
      <c r="N56" s="40">
        <f t="shared" si="19"/>
        <v>23.953333333333337</v>
      </c>
      <c r="O56" s="43"/>
      <c r="P56" s="43"/>
      <c r="Q56" s="42"/>
      <c r="R56" s="43"/>
      <c r="S56" s="44">
        <f>AVERAGE(S6:S10,S13:S17,S22:S26,S29:S33,S38:S42,S45:S50)</f>
        <v>14.074666666666666</v>
      </c>
      <c r="T56" s="40">
        <f>AVERAGE(T6:T10,T13:T17,T22:T26,T29:T33,T38:T42,T45:T50)</f>
        <v>1.1600000000000001</v>
      </c>
      <c r="U56" s="40">
        <f>AVERAGE(U6:U10,U13:U17,U22:U26,U29:U33,U38:U42,U45:U50)</f>
        <v>3.0299999999999994</v>
      </c>
      <c r="V56" s="40">
        <f>AVERAGE(V6:V10,V13:V17,V22:V26,V29:V33,V38:V42,V45:V50)</f>
        <v>7.120000000000001</v>
      </c>
      <c r="W56" s="42"/>
      <c r="X56" s="45"/>
    </row>
  </sheetData>
  <sheetProtection/>
  <mergeCells count="17">
    <mergeCell ref="B36:B37"/>
    <mergeCell ref="B43:B44"/>
    <mergeCell ref="B51:B52"/>
    <mergeCell ref="B53:B54"/>
    <mergeCell ref="B55:B56"/>
    <mergeCell ref="T4:X4"/>
    <mergeCell ref="B11:B12"/>
    <mergeCell ref="B18:B19"/>
    <mergeCell ref="B20:B21"/>
    <mergeCell ref="B27:B28"/>
    <mergeCell ref="O4:Q4"/>
    <mergeCell ref="B34:B35"/>
    <mergeCell ref="B4:C5"/>
    <mergeCell ref="E4:F4"/>
    <mergeCell ref="G4:H4"/>
    <mergeCell ref="I4:K4"/>
    <mergeCell ref="L4:N4"/>
  </mergeCells>
  <dataValidations count="1">
    <dataValidation allowBlank="1" showInputMessage="1" showErrorMessage="1" imeMode="fullAlpha" sqref="X6:X56"/>
  </dataValidations>
  <printOptions horizontalCentered="1" verticalCentered="1"/>
  <pageMargins left="0.5118110236220472" right="0.35433070866141736" top="0.5118110236220472" bottom="0.472440944881889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果樹試験場</dc:creator>
  <cp:keywords/>
  <dc:description/>
  <cp:lastModifiedBy>Wakayama Prefecture</cp:lastModifiedBy>
  <cp:lastPrinted>2018-01-04T01:18:40Z</cp:lastPrinted>
  <dcterms:created xsi:type="dcterms:W3CDTF">2006-01-30T07:46:15Z</dcterms:created>
  <dcterms:modified xsi:type="dcterms:W3CDTF">2018-01-09T00:19:49Z</dcterms:modified>
  <cp:category/>
  <cp:version/>
  <cp:contentType/>
  <cp:contentStatus/>
</cp:coreProperties>
</file>